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52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W51" i="1"/>
  <c r="DW52"/>
  <c r="DV51"/>
  <c r="DV52"/>
  <c r="DU52"/>
  <c r="DU51"/>
  <c r="DT52"/>
  <c r="DS52"/>
  <c r="DR52"/>
  <c r="DQ52"/>
  <c r="DP52"/>
  <c r="DN51"/>
  <c r="DN52"/>
  <c r="DM51"/>
  <c r="DM52"/>
  <c r="DL51"/>
  <c r="DL52"/>
  <c r="DK51"/>
  <c r="DK52"/>
  <c r="DH51"/>
  <c r="DH52"/>
  <c r="DE51"/>
  <c r="DE52"/>
  <c r="DB50"/>
  <c r="DB51"/>
  <c r="DB52"/>
  <c r="CY50"/>
  <c r="CY51"/>
  <c r="CY52"/>
  <c r="CY53"/>
  <c r="CV50"/>
  <c r="CV51"/>
  <c r="CV52"/>
  <c r="CV53"/>
  <c r="CS52"/>
  <c r="CS51"/>
  <c r="CR51"/>
  <c r="CR52"/>
  <c r="CQ51"/>
  <c r="CQ52"/>
  <c r="CP51"/>
  <c r="CP52"/>
  <c r="CO51"/>
  <c r="CO52"/>
  <c r="CN51"/>
  <c r="CN52"/>
  <c r="CN53"/>
  <c r="BY50"/>
  <c r="BY51"/>
  <c r="BY52"/>
  <c r="BV50"/>
  <c r="BV51"/>
  <c r="BV52"/>
  <c r="BV53"/>
  <c r="BS51"/>
  <c r="BS52"/>
  <c r="BL50"/>
  <c r="BL51"/>
  <c r="BL52"/>
  <c r="BL53"/>
  <c r="BI51"/>
  <c r="BI52"/>
  <c r="BI53"/>
  <c r="BB52"/>
  <c r="AY52"/>
  <c r="AU52"/>
  <c r="AQ52"/>
  <c r="AN52"/>
  <c r="AJ52"/>
  <c r="AF52"/>
  <c r="AB52"/>
  <c r="Y52"/>
  <c r="U52"/>
  <c r="Q52"/>
  <c r="M52"/>
  <c r="I52"/>
  <c r="BX52"/>
  <c r="BW52"/>
  <c r="BA52"/>
  <c r="AZ52"/>
  <c r="AP52"/>
  <c r="AO52"/>
  <c r="DM48" l="1"/>
  <c r="DM49"/>
  <c r="DM50"/>
  <c r="DL48"/>
  <c r="DL49"/>
  <c r="DN49" s="1"/>
  <c r="DL50"/>
  <c r="DN50" s="1"/>
  <c r="DK48"/>
  <c r="DK49"/>
  <c r="DK50"/>
  <c r="DH48"/>
  <c r="DH49"/>
  <c r="DH50"/>
  <c r="DH53"/>
  <c r="DE48"/>
  <c r="DE49"/>
  <c r="DE50"/>
  <c r="DB49"/>
  <c r="CY49"/>
  <c r="CV48"/>
  <c r="CV49"/>
  <c r="DQ51"/>
  <c r="DP51"/>
  <c r="CO49"/>
  <c r="CO50"/>
  <c r="CO53"/>
  <c r="CN49"/>
  <c r="CP49" s="1"/>
  <c r="CN50"/>
  <c r="BS50"/>
  <c r="BL48"/>
  <c r="BL49"/>
  <c r="BI49"/>
  <c r="BI50"/>
  <c r="BB51"/>
  <c r="AY48"/>
  <c r="AY49"/>
  <c r="AY50"/>
  <c r="AY51"/>
  <c r="AU49"/>
  <c r="AU50"/>
  <c r="AU51"/>
  <c r="AQ51"/>
  <c r="AN50"/>
  <c r="AN51"/>
  <c r="AJ49"/>
  <c r="AJ50"/>
  <c r="AJ51"/>
  <c r="AF49"/>
  <c r="AF50"/>
  <c r="AF51"/>
  <c r="AF53"/>
  <c r="AB50"/>
  <c r="AB51"/>
  <c r="Y50"/>
  <c r="Y51"/>
  <c r="U50"/>
  <c r="U51"/>
  <c r="Q50"/>
  <c r="Q51"/>
  <c r="M50"/>
  <c r="M51"/>
  <c r="I50"/>
  <c r="CS50" s="1"/>
  <c r="DR50" s="1"/>
  <c r="I51"/>
  <c r="DR51" s="1"/>
  <c r="DM7"/>
  <c r="DM8"/>
  <c r="DM9"/>
  <c r="DM10"/>
  <c r="DM11"/>
  <c r="DM12"/>
  <c r="DM13"/>
  <c r="DM14"/>
  <c r="DL7"/>
  <c r="DN7" s="1"/>
  <c r="DL8"/>
  <c r="DN8" s="1"/>
  <c r="DL9"/>
  <c r="DN9" s="1"/>
  <c r="DL10"/>
  <c r="DN10" s="1"/>
  <c r="DL11"/>
  <c r="DN11" s="1"/>
  <c r="DL12"/>
  <c r="DN12" s="1"/>
  <c r="DL13"/>
  <c r="DN13" s="1"/>
  <c r="DL14"/>
  <c r="DN14" s="1"/>
  <c r="DK7"/>
  <c r="DK8"/>
  <c r="DK9"/>
  <c r="DK10"/>
  <c r="DK11"/>
  <c r="DK12"/>
  <c r="DK13"/>
  <c r="DK14"/>
  <c r="DH7"/>
  <c r="DH8"/>
  <c r="DH9"/>
  <c r="DH10"/>
  <c r="DH11"/>
  <c r="DH12"/>
  <c r="DH13"/>
  <c r="DH14"/>
  <c r="DH15"/>
  <c r="DE6"/>
  <c r="DE7"/>
  <c r="DE8"/>
  <c r="DE9"/>
  <c r="DE10"/>
  <c r="DE11"/>
  <c r="DE12"/>
  <c r="DE13"/>
  <c r="DB7"/>
  <c r="DB8"/>
  <c r="DB9"/>
  <c r="DB10"/>
  <c r="DB11"/>
  <c r="DB12"/>
  <c r="CY7"/>
  <c r="CY8"/>
  <c r="CY9"/>
  <c r="CY10"/>
  <c r="CY11"/>
  <c r="CY12"/>
  <c r="CY13"/>
  <c r="CY14"/>
  <c r="CV7"/>
  <c r="CV8"/>
  <c r="CV9"/>
  <c r="CV10"/>
  <c r="CV11"/>
  <c r="CV12"/>
  <c r="CV13"/>
  <c r="CV14"/>
  <c r="CV15"/>
  <c r="CR9"/>
  <c r="DQ9" s="1"/>
  <c r="CQ9"/>
  <c r="DP9" s="1"/>
  <c r="CO7"/>
  <c r="CO8"/>
  <c r="CO9"/>
  <c r="DW9" s="1"/>
  <c r="CO10"/>
  <c r="CO11"/>
  <c r="CO12"/>
  <c r="CO13"/>
  <c r="CN7"/>
  <c r="CN8"/>
  <c r="CP8" s="1"/>
  <c r="CN9"/>
  <c r="DV9" s="1"/>
  <c r="CN10"/>
  <c r="CP10" s="1"/>
  <c r="CN11"/>
  <c r="CN12"/>
  <c r="CP12" s="1"/>
  <c r="BV6"/>
  <c r="BV7"/>
  <c r="BV8"/>
  <c r="BV9"/>
  <c r="BV10"/>
  <c r="BV11"/>
  <c r="BS5"/>
  <c r="BS6"/>
  <c r="BS7"/>
  <c r="BS8"/>
  <c r="BS9"/>
  <c r="BS10"/>
  <c r="BS11"/>
  <c r="BS12"/>
  <c r="BL5"/>
  <c r="BL6"/>
  <c r="BL7"/>
  <c r="BL8"/>
  <c r="BL9"/>
  <c r="BL10"/>
  <c r="BL11"/>
  <c r="BL12"/>
  <c r="BL13"/>
  <c r="BI5"/>
  <c r="BY5" s="1"/>
  <c r="BI6"/>
  <c r="BY6" s="1"/>
  <c r="BI7"/>
  <c r="BY7" s="1"/>
  <c r="BI8"/>
  <c r="BY8" s="1"/>
  <c r="BI9"/>
  <c r="BI10"/>
  <c r="BY10" s="1"/>
  <c r="BI11"/>
  <c r="BY11" s="1"/>
  <c r="BI12"/>
  <c r="BI13"/>
  <c r="BI14"/>
  <c r="BB9"/>
  <c r="AY7"/>
  <c r="AY8"/>
  <c r="AY9"/>
  <c r="AY10"/>
  <c r="AY11"/>
  <c r="AY12"/>
  <c r="AY13"/>
  <c r="AY14"/>
  <c r="AU7"/>
  <c r="AU8"/>
  <c r="AU9"/>
  <c r="AU10"/>
  <c r="AU11"/>
  <c r="AU12"/>
  <c r="AU13"/>
  <c r="AQ9"/>
  <c r="AN7"/>
  <c r="AN8"/>
  <c r="AN9"/>
  <c r="AN10"/>
  <c r="AN11"/>
  <c r="AN12"/>
  <c r="AN13"/>
  <c r="AJ8"/>
  <c r="AJ9"/>
  <c r="AJ10"/>
  <c r="AF8"/>
  <c r="AF9"/>
  <c r="AF10"/>
  <c r="AF11"/>
  <c r="AB9"/>
  <c r="Y9"/>
  <c r="U9"/>
  <c r="Q9"/>
  <c r="Q10"/>
  <c r="M9"/>
  <c r="M10"/>
  <c r="I9"/>
  <c r="CS9" s="1"/>
  <c r="DR9" s="1"/>
  <c r="BY12" l="1"/>
  <c r="BY9"/>
  <c r="DU12"/>
  <c r="DS12"/>
  <c r="DU10"/>
  <c r="DS10"/>
  <c r="DU8"/>
  <c r="DS8"/>
  <c r="CP11"/>
  <c r="CP9"/>
  <c r="CP7"/>
  <c r="CP50"/>
  <c r="CP53"/>
  <c r="DM15"/>
  <c r="DM16"/>
  <c r="DM17"/>
  <c r="DL15"/>
  <c r="DN15" s="1"/>
  <c r="DK15"/>
  <c r="DK16"/>
  <c r="DH16"/>
  <c r="DE14"/>
  <c r="DE15"/>
  <c r="DE16"/>
  <c r="DE17"/>
  <c r="DE18"/>
  <c r="DE19"/>
  <c r="DB13"/>
  <c r="DB14"/>
  <c r="DB15"/>
  <c r="DB16"/>
  <c r="DB17"/>
  <c r="DB18"/>
  <c r="CY15"/>
  <c r="CY16"/>
  <c r="CY17"/>
  <c r="CY18"/>
  <c r="CV16"/>
  <c r="CV17"/>
  <c r="CV18"/>
  <c r="CO14"/>
  <c r="CO15"/>
  <c r="CO16"/>
  <c r="CN13"/>
  <c r="CN14"/>
  <c r="CN15"/>
  <c r="CP15" s="1"/>
  <c r="BV12"/>
  <c r="BV13"/>
  <c r="BV14"/>
  <c r="BS13"/>
  <c r="BY13" s="1"/>
  <c r="BS14"/>
  <c r="BY14" s="1"/>
  <c r="BS15"/>
  <c r="BL14"/>
  <c r="BL15"/>
  <c r="BL16"/>
  <c r="BL17"/>
  <c r="BI15"/>
  <c r="BY15" s="1"/>
  <c r="BI16"/>
  <c r="BI17"/>
  <c r="AJ11"/>
  <c r="AF12"/>
  <c r="AF13"/>
  <c r="AB10"/>
  <c r="Y10"/>
  <c r="U10"/>
  <c r="DN48"/>
  <c r="DM4"/>
  <c r="DM5"/>
  <c r="DM6"/>
  <c r="DM18"/>
  <c r="DM19"/>
  <c r="DM20"/>
  <c r="DM21"/>
  <c r="DM22"/>
  <c r="DM23"/>
  <c r="DM24"/>
  <c r="DM25"/>
  <c r="DM26"/>
  <c r="DM27"/>
  <c r="DM28"/>
  <c r="DM29"/>
  <c r="DM30"/>
  <c r="DM31"/>
  <c r="DM32"/>
  <c r="DM33"/>
  <c r="DM34"/>
  <c r="DM35"/>
  <c r="DM36"/>
  <c r="DM37"/>
  <c r="DM38"/>
  <c r="DM39"/>
  <c r="DM40"/>
  <c r="DM41"/>
  <c r="DM42"/>
  <c r="DM43"/>
  <c r="DM44"/>
  <c r="DM45"/>
  <c r="DM46"/>
  <c r="DM47"/>
  <c r="DM53"/>
  <c r="DL4"/>
  <c r="DN4" s="1"/>
  <c r="DL5"/>
  <c r="DN5" s="1"/>
  <c r="DL6"/>
  <c r="DN6" s="1"/>
  <c r="DL16"/>
  <c r="DN16" s="1"/>
  <c r="DL17"/>
  <c r="DN17" s="1"/>
  <c r="DL18"/>
  <c r="DN18" s="1"/>
  <c r="DL19"/>
  <c r="DN19" s="1"/>
  <c r="DL20"/>
  <c r="DN20" s="1"/>
  <c r="DL21"/>
  <c r="DN21" s="1"/>
  <c r="DL22"/>
  <c r="DN22" s="1"/>
  <c r="DL23"/>
  <c r="DN23" s="1"/>
  <c r="DL24"/>
  <c r="DN24" s="1"/>
  <c r="DL25"/>
  <c r="DN25" s="1"/>
  <c r="DL26"/>
  <c r="DN26" s="1"/>
  <c r="DL27"/>
  <c r="DN27" s="1"/>
  <c r="DL28"/>
  <c r="DN28" s="1"/>
  <c r="DL29"/>
  <c r="DN29" s="1"/>
  <c r="DL30"/>
  <c r="DN30" s="1"/>
  <c r="DL31"/>
  <c r="DN31" s="1"/>
  <c r="DL32"/>
  <c r="DN32" s="1"/>
  <c r="DL33"/>
  <c r="DN33" s="1"/>
  <c r="DL34"/>
  <c r="DN34" s="1"/>
  <c r="DL35"/>
  <c r="DN35" s="1"/>
  <c r="DL36"/>
  <c r="DN36" s="1"/>
  <c r="DL37"/>
  <c r="DN37" s="1"/>
  <c r="DL38"/>
  <c r="DN38" s="1"/>
  <c r="DL39"/>
  <c r="DN39" s="1"/>
  <c r="DL40"/>
  <c r="DN40" s="1"/>
  <c r="DL41"/>
  <c r="DN41" s="1"/>
  <c r="DL42"/>
  <c r="DN42" s="1"/>
  <c r="DL43"/>
  <c r="DN43" s="1"/>
  <c r="DL44"/>
  <c r="DN44" s="1"/>
  <c r="DL45"/>
  <c r="DN45" s="1"/>
  <c r="DL46"/>
  <c r="DN46" s="1"/>
  <c r="DL47"/>
  <c r="DN47" s="1"/>
  <c r="DL53"/>
  <c r="DN53" s="1"/>
  <c r="DK4"/>
  <c r="DK5"/>
  <c r="DK6"/>
  <c r="DK17"/>
  <c r="DK18"/>
  <c r="DK19"/>
  <c r="DK20"/>
  <c r="DK21"/>
  <c r="DK22"/>
  <c r="DK23"/>
  <c r="DK24"/>
  <c r="DK25"/>
  <c r="DK26"/>
  <c r="DK27"/>
  <c r="DK28"/>
  <c r="DK29"/>
  <c r="DK30"/>
  <c r="DK31"/>
  <c r="DK32"/>
  <c r="DK33"/>
  <c r="DK34"/>
  <c r="DK35"/>
  <c r="DK36"/>
  <c r="DK37"/>
  <c r="DK38"/>
  <c r="DK39"/>
  <c r="DK40"/>
  <c r="DK41"/>
  <c r="DK42"/>
  <c r="DK43"/>
  <c r="DK44"/>
  <c r="DK45"/>
  <c r="DK46"/>
  <c r="DK47"/>
  <c r="DK53"/>
  <c r="DH4"/>
  <c r="DH5"/>
  <c r="DH6"/>
  <c r="DH17"/>
  <c r="DH18"/>
  <c r="DH19"/>
  <c r="DH20"/>
  <c r="DH21"/>
  <c r="DH22"/>
  <c r="DH23"/>
  <c r="DH24"/>
  <c r="DH25"/>
  <c r="DH26"/>
  <c r="DH27"/>
  <c r="DH28"/>
  <c r="DH29"/>
  <c r="DH30"/>
  <c r="DH31"/>
  <c r="DH32"/>
  <c r="DH33"/>
  <c r="DH34"/>
  <c r="DH35"/>
  <c r="DH36"/>
  <c r="DH37"/>
  <c r="DH38"/>
  <c r="DH39"/>
  <c r="DH40"/>
  <c r="DH41"/>
  <c r="DH42"/>
  <c r="DH43"/>
  <c r="DH44"/>
  <c r="DH45"/>
  <c r="DH46"/>
  <c r="DH47"/>
  <c r="DE4"/>
  <c r="DE5"/>
  <c r="DE20"/>
  <c r="DE21"/>
  <c r="DE22"/>
  <c r="DE23"/>
  <c r="DE24"/>
  <c r="DE25"/>
  <c r="DE26"/>
  <c r="DE27"/>
  <c r="DE28"/>
  <c r="DE29"/>
  <c r="DE30"/>
  <c r="DE31"/>
  <c r="DE32"/>
  <c r="DE33"/>
  <c r="DE34"/>
  <c r="DE35"/>
  <c r="DE36"/>
  <c r="DE37"/>
  <c r="DE38"/>
  <c r="DE39"/>
  <c r="DE40"/>
  <c r="DE41"/>
  <c r="DE42"/>
  <c r="DE43"/>
  <c r="DE44"/>
  <c r="DE45"/>
  <c r="DE46"/>
  <c r="DE47"/>
  <c r="DE53"/>
  <c r="DB4"/>
  <c r="DB5"/>
  <c r="DB6"/>
  <c r="DB19"/>
  <c r="DB20"/>
  <c r="DB21"/>
  <c r="DB22"/>
  <c r="DB23"/>
  <c r="DB24"/>
  <c r="DB25"/>
  <c r="DB26"/>
  <c r="DB27"/>
  <c r="DB28"/>
  <c r="DB29"/>
  <c r="DB30"/>
  <c r="DB31"/>
  <c r="DB32"/>
  <c r="DB33"/>
  <c r="DB34"/>
  <c r="DB35"/>
  <c r="DB36"/>
  <c r="DB37"/>
  <c r="DB38"/>
  <c r="DB39"/>
  <c r="DB40"/>
  <c r="DB41"/>
  <c r="DB42"/>
  <c r="DB43"/>
  <c r="DB44"/>
  <c r="DB45"/>
  <c r="DB46"/>
  <c r="DB47"/>
  <c r="DB48"/>
  <c r="DB53"/>
  <c r="CY4"/>
  <c r="CY5"/>
  <c r="CY6"/>
  <c r="CY19"/>
  <c r="CY20"/>
  <c r="CY21"/>
  <c r="CY22"/>
  <c r="CY23"/>
  <c r="CY24"/>
  <c r="CY25"/>
  <c r="CY26"/>
  <c r="CY27"/>
  <c r="CY28"/>
  <c r="CY29"/>
  <c r="CY30"/>
  <c r="CY31"/>
  <c r="CY32"/>
  <c r="CY33"/>
  <c r="CY34"/>
  <c r="CY35"/>
  <c r="CY36"/>
  <c r="CY37"/>
  <c r="CY38"/>
  <c r="CY39"/>
  <c r="CY40"/>
  <c r="CY41"/>
  <c r="CY42"/>
  <c r="CY43"/>
  <c r="CY44"/>
  <c r="CY45"/>
  <c r="CY46"/>
  <c r="CY47"/>
  <c r="CY48"/>
  <c r="CV4"/>
  <c r="CV5"/>
  <c r="CV6"/>
  <c r="CV19"/>
  <c r="CV20"/>
  <c r="CV21"/>
  <c r="CV22"/>
  <c r="CV23"/>
  <c r="CV24"/>
  <c r="CV25"/>
  <c r="CV26"/>
  <c r="CV27"/>
  <c r="CV28"/>
  <c r="CV29"/>
  <c r="CV30"/>
  <c r="CV31"/>
  <c r="CV32"/>
  <c r="CV33"/>
  <c r="CV34"/>
  <c r="CV35"/>
  <c r="CV36"/>
  <c r="CV37"/>
  <c r="CV38"/>
  <c r="CV39"/>
  <c r="CV40"/>
  <c r="CV41"/>
  <c r="CV42"/>
  <c r="CV43"/>
  <c r="CV44"/>
  <c r="CV45"/>
  <c r="CV46"/>
  <c r="CV47"/>
  <c r="DU49"/>
  <c r="CO4"/>
  <c r="CO5"/>
  <c r="CO6"/>
  <c r="CO17"/>
  <c r="CO18"/>
  <c r="CO19"/>
  <c r="CO20"/>
  <c r="CO21"/>
  <c r="CO22"/>
  <c r="CO23"/>
  <c r="CO24"/>
  <c r="CO25"/>
  <c r="CO26"/>
  <c r="CO27"/>
  <c r="CO28"/>
  <c r="CO29"/>
  <c r="CO30"/>
  <c r="CO31"/>
  <c r="CO32"/>
  <c r="CO33"/>
  <c r="CO34"/>
  <c r="CO35"/>
  <c r="CO36"/>
  <c r="CO37"/>
  <c r="CO38"/>
  <c r="CO39"/>
  <c r="CO40"/>
  <c r="CO41"/>
  <c r="CO42"/>
  <c r="CO43"/>
  <c r="CO44"/>
  <c r="CO45"/>
  <c r="CO46"/>
  <c r="CO47"/>
  <c r="CO48"/>
  <c r="CN4"/>
  <c r="CP4" s="1"/>
  <c r="CN5"/>
  <c r="CN6"/>
  <c r="CP6" s="1"/>
  <c r="DS6" s="1"/>
  <c r="CN16"/>
  <c r="CP16" s="1"/>
  <c r="CN17"/>
  <c r="CN18"/>
  <c r="CP18" s="1"/>
  <c r="CN19"/>
  <c r="CN20"/>
  <c r="CN21"/>
  <c r="CN22"/>
  <c r="CN23"/>
  <c r="CN24"/>
  <c r="CN25"/>
  <c r="CN26"/>
  <c r="CN27"/>
  <c r="CN28"/>
  <c r="CN29"/>
  <c r="CN30"/>
  <c r="CN31"/>
  <c r="CN32"/>
  <c r="CN33"/>
  <c r="CN34"/>
  <c r="CN35"/>
  <c r="CN36"/>
  <c r="CN37"/>
  <c r="CN38"/>
  <c r="CN39"/>
  <c r="CN40"/>
  <c r="CN41"/>
  <c r="CN42"/>
  <c r="CN43"/>
  <c r="CN44"/>
  <c r="CN45"/>
  <c r="CN46"/>
  <c r="CN47"/>
  <c r="CN48"/>
  <c r="BX4"/>
  <c r="CR4" s="1"/>
  <c r="DQ4" s="1"/>
  <c r="BX5"/>
  <c r="BX6"/>
  <c r="BX7"/>
  <c r="BX8"/>
  <c r="BX10"/>
  <c r="BX11"/>
  <c r="BX12"/>
  <c r="BX13"/>
  <c r="BX14"/>
  <c r="BX15"/>
  <c r="BX16"/>
  <c r="CR16" s="1"/>
  <c r="DQ16" s="1"/>
  <c r="BX17"/>
  <c r="BX18"/>
  <c r="BX19"/>
  <c r="BX20"/>
  <c r="BX21"/>
  <c r="BX22"/>
  <c r="BX24"/>
  <c r="BX25"/>
  <c r="BX26"/>
  <c r="BX27"/>
  <c r="BX28"/>
  <c r="BX29"/>
  <c r="BX30"/>
  <c r="BX31"/>
  <c r="BX32"/>
  <c r="BX33"/>
  <c r="BX34"/>
  <c r="BX35"/>
  <c r="BX36"/>
  <c r="BX37"/>
  <c r="BX38"/>
  <c r="BX39"/>
  <c r="BX40"/>
  <c r="BX41"/>
  <c r="BX42"/>
  <c r="BX43"/>
  <c r="BX44"/>
  <c r="BX45"/>
  <c r="BX46"/>
  <c r="BX47"/>
  <c r="BX48"/>
  <c r="BX49"/>
  <c r="BX50"/>
  <c r="BX53"/>
  <c r="CR53" s="1"/>
  <c r="BW4"/>
  <c r="CQ4" s="1"/>
  <c r="DP4" s="1"/>
  <c r="BW5"/>
  <c r="BW6"/>
  <c r="BW7"/>
  <c r="BW8"/>
  <c r="BW10"/>
  <c r="BW11"/>
  <c r="BW12"/>
  <c r="BW13"/>
  <c r="BW14"/>
  <c r="BW15"/>
  <c r="BW16"/>
  <c r="CQ16" s="1"/>
  <c r="DP16" s="1"/>
  <c r="BW17"/>
  <c r="BW18"/>
  <c r="BW19"/>
  <c r="BW20"/>
  <c r="BW21"/>
  <c r="BW22"/>
  <c r="BW24"/>
  <c r="BW25"/>
  <c r="BW26"/>
  <c r="BW27"/>
  <c r="BW28"/>
  <c r="BW29"/>
  <c r="BW30"/>
  <c r="BW31"/>
  <c r="BW32"/>
  <c r="BW33"/>
  <c r="BW34"/>
  <c r="BW35"/>
  <c r="BW36"/>
  <c r="BW37"/>
  <c r="BW38"/>
  <c r="BW39"/>
  <c r="BW40"/>
  <c r="BW41"/>
  <c r="BW42"/>
  <c r="BW43"/>
  <c r="BW44"/>
  <c r="BW45"/>
  <c r="BW46"/>
  <c r="BW47"/>
  <c r="BW48"/>
  <c r="BW49"/>
  <c r="BW50"/>
  <c r="BW53"/>
  <c r="CQ53" s="1"/>
  <c r="BV4"/>
  <c r="BV5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47"/>
  <c r="BV48"/>
  <c r="BV49"/>
  <c r="BS4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49"/>
  <c r="BY49" s="1"/>
  <c r="BS53"/>
  <c r="BL4"/>
  <c r="BL18"/>
  <c r="BL19"/>
  <c r="BL20"/>
  <c r="BL21"/>
  <c r="BL22"/>
  <c r="BL24"/>
  <c r="BL25"/>
  <c r="BL26"/>
  <c r="BL27"/>
  <c r="BL28"/>
  <c r="BL29"/>
  <c r="BL30"/>
  <c r="BL31"/>
  <c r="BL32"/>
  <c r="BL33"/>
  <c r="BL34"/>
  <c r="BL35"/>
  <c r="BL36"/>
  <c r="BL37"/>
  <c r="BL38"/>
  <c r="BL39"/>
  <c r="BL40"/>
  <c r="BL41"/>
  <c r="BL42"/>
  <c r="BL43"/>
  <c r="BL44"/>
  <c r="BL45"/>
  <c r="BL46"/>
  <c r="BL47"/>
  <c r="BY53"/>
  <c r="BI4"/>
  <c r="BY4" s="1"/>
  <c r="BI18"/>
  <c r="BY18" s="1"/>
  <c r="BI19"/>
  <c r="BY19" s="1"/>
  <c r="BI20"/>
  <c r="BY20" s="1"/>
  <c r="BI21"/>
  <c r="BY21" s="1"/>
  <c r="BI22"/>
  <c r="BY22" s="1"/>
  <c r="BI23"/>
  <c r="BY23" s="1"/>
  <c r="BI24"/>
  <c r="BY24" s="1"/>
  <c r="BI25"/>
  <c r="BY25" s="1"/>
  <c r="BI26"/>
  <c r="BY26" s="1"/>
  <c r="BI27"/>
  <c r="BY27" s="1"/>
  <c r="BI28"/>
  <c r="BY28" s="1"/>
  <c r="BI29"/>
  <c r="BY29" s="1"/>
  <c r="BI30"/>
  <c r="BY30" s="1"/>
  <c r="BI31"/>
  <c r="BY31" s="1"/>
  <c r="BI32"/>
  <c r="BY32" s="1"/>
  <c r="BI33"/>
  <c r="BY33" s="1"/>
  <c r="BI34"/>
  <c r="BY34" s="1"/>
  <c r="BI35"/>
  <c r="BY35" s="1"/>
  <c r="BI36"/>
  <c r="BY36" s="1"/>
  <c r="BI37"/>
  <c r="BY37" s="1"/>
  <c r="BI38"/>
  <c r="BY38" s="1"/>
  <c r="BI39"/>
  <c r="BY39" s="1"/>
  <c r="BI40"/>
  <c r="BY40" s="1"/>
  <c r="BI41"/>
  <c r="BY41" s="1"/>
  <c r="BI42"/>
  <c r="BY42" s="1"/>
  <c r="BI43"/>
  <c r="BY43" s="1"/>
  <c r="BI44"/>
  <c r="BY44" s="1"/>
  <c r="BI45"/>
  <c r="BY45" s="1"/>
  <c r="BI46"/>
  <c r="BY46" s="1"/>
  <c r="BI47"/>
  <c r="BY47" s="1"/>
  <c r="BI48"/>
  <c r="BY48" s="1"/>
  <c r="BB4"/>
  <c r="BB16"/>
  <c r="BB53"/>
  <c r="AY4"/>
  <c r="AY5"/>
  <c r="AY6"/>
  <c r="AY15"/>
  <c r="AY16"/>
  <c r="AY17"/>
  <c r="AY18"/>
  <c r="AY19"/>
  <c r="AY20"/>
  <c r="AY21"/>
  <c r="AY22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53"/>
  <c r="AU4"/>
  <c r="AU5"/>
  <c r="AU6"/>
  <c r="AU14"/>
  <c r="AU15"/>
  <c r="AU16"/>
  <c r="AU17"/>
  <c r="AU18"/>
  <c r="AU19"/>
  <c r="AU20"/>
  <c r="AU21"/>
  <c r="AU22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53"/>
  <c r="AQ4"/>
  <c r="AQ16"/>
  <c r="AQ53"/>
  <c r="AN4"/>
  <c r="AN5"/>
  <c r="AN6"/>
  <c r="AN14"/>
  <c r="AN15"/>
  <c r="AN16"/>
  <c r="AN17"/>
  <c r="AN18"/>
  <c r="AN19"/>
  <c r="AN20"/>
  <c r="AN21"/>
  <c r="AN22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3"/>
  <c r="AJ4"/>
  <c r="AJ5"/>
  <c r="AJ6"/>
  <c r="AJ7"/>
  <c r="AJ12"/>
  <c r="AJ13"/>
  <c r="AJ14"/>
  <c r="AJ15"/>
  <c r="AJ16"/>
  <c r="AJ17"/>
  <c r="AJ18"/>
  <c r="AJ19"/>
  <c r="AJ20"/>
  <c r="AJ21"/>
  <c r="AJ22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53"/>
  <c r="AF4"/>
  <c r="AF5"/>
  <c r="AF6"/>
  <c r="AF7"/>
  <c r="AF14"/>
  <c r="AF15"/>
  <c r="AF16"/>
  <c r="AF17"/>
  <c r="AF18"/>
  <c r="AF19"/>
  <c r="AF20"/>
  <c r="AF21"/>
  <c r="AF22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B4"/>
  <c r="AB16"/>
  <c r="AB18"/>
  <c r="AB25"/>
  <c r="AB29"/>
  <c r="AB36"/>
  <c r="AB39"/>
  <c r="AB40"/>
  <c r="AB46"/>
  <c r="AB53"/>
  <c r="Y4"/>
  <c r="Y5"/>
  <c r="Y6"/>
  <c r="Y7"/>
  <c r="Y8"/>
  <c r="Y11"/>
  <c r="Y12"/>
  <c r="Y13"/>
  <c r="Y14"/>
  <c r="Y15"/>
  <c r="Y16"/>
  <c r="Y17"/>
  <c r="Y18"/>
  <c r="Y19"/>
  <c r="Y20"/>
  <c r="Y21"/>
  <c r="Y22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3"/>
  <c r="U4"/>
  <c r="U5"/>
  <c r="U6"/>
  <c r="U7"/>
  <c r="U8"/>
  <c r="U11"/>
  <c r="U12"/>
  <c r="U13"/>
  <c r="U14"/>
  <c r="U15"/>
  <c r="U16"/>
  <c r="U17"/>
  <c r="U18"/>
  <c r="U19"/>
  <c r="U20"/>
  <c r="U21"/>
  <c r="U22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3"/>
  <c r="Q4"/>
  <c r="Q5"/>
  <c r="Q6"/>
  <c r="Q7"/>
  <c r="Q8"/>
  <c r="Q11"/>
  <c r="Q12"/>
  <c r="Q13"/>
  <c r="Q14"/>
  <c r="Q15"/>
  <c r="Q16"/>
  <c r="Q17"/>
  <c r="Q18"/>
  <c r="Q19"/>
  <c r="Q20"/>
  <c r="Q21"/>
  <c r="Q22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3"/>
  <c r="M4"/>
  <c r="M5"/>
  <c r="M6"/>
  <c r="M7"/>
  <c r="M8"/>
  <c r="M11"/>
  <c r="M12"/>
  <c r="M13"/>
  <c r="M14"/>
  <c r="M15"/>
  <c r="M16"/>
  <c r="M17"/>
  <c r="M18"/>
  <c r="M19"/>
  <c r="M20"/>
  <c r="M21"/>
  <c r="M22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3"/>
  <c r="I4"/>
  <c r="CS4" s="1"/>
  <c r="DR4" s="1"/>
  <c r="I5"/>
  <c r="CS5" s="1"/>
  <c r="DR5" s="1"/>
  <c r="I6"/>
  <c r="CS6" s="1"/>
  <c r="I7"/>
  <c r="CS7" s="1"/>
  <c r="DR7" s="1"/>
  <c r="I8"/>
  <c r="CS8" s="1"/>
  <c r="I10"/>
  <c r="CS10" s="1"/>
  <c r="I11"/>
  <c r="CS11" s="1"/>
  <c r="DR11" s="1"/>
  <c r="I12"/>
  <c r="CS12" s="1"/>
  <c r="I13"/>
  <c r="CS13" s="1"/>
  <c r="DR13" s="1"/>
  <c r="I14"/>
  <c r="CS14" s="1"/>
  <c r="DR14" s="1"/>
  <c r="I15"/>
  <c r="CS15" s="1"/>
  <c r="DR15" s="1"/>
  <c r="I16"/>
  <c r="CS16" s="1"/>
  <c r="DR16" s="1"/>
  <c r="I17"/>
  <c r="CS17" s="1"/>
  <c r="DR17" s="1"/>
  <c r="I18"/>
  <c r="CS18" s="1"/>
  <c r="DR18" s="1"/>
  <c r="I19"/>
  <c r="CS19" s="1"/>
  <c r="DR19" s="1"/>
  <c r="I20"/>
  <c r="CS20" s="1"/>
  <c r="DR20" s="1"/>
  <c r="I21"/>
  <c r="CS21" s="1"/>
  <c r="DR21" s="1"/>
  <c r="I22"/>
  <c r="CS22" s="1"/>
  <c r="DR22" s="1"/>
  <c r="I24"/>
  <c r="CS24" s="1"/>
  <c r="DR24" s="1"/>
  <c r="I25"/>
  <c r="CS25" s="1"/>
  <c r="DR25" s="1"/>
  <c r="I26"/>
  <c r="CS26" s="1"/>
  <c r="DR26" s="1"/>
  <c r="I27"/>
  <c r="CS27" s="1"/>
  <c r="DR27" s="1"/>
  <c r="I28"/>
  <c r="CS28" s="1"/>
  <c r="DR28" s="1"/>
  <c r="I29"/>
  <c r="CS29" s="1"/>
  <c r="DR29" s="1"/>
  <c r="I30"/>
  <c r="CS30" s="1"/>
  <c r="DR30" s="1"/>
  <c r="I31"/>
  <c r="CS31" s="1"/>
  <c r="DR31" s="1"/>
  <c r="I32"/>
  <c r="CS32" s="1"/>
  <c r="DR32" s="1"/>
  <c r="I33"/>
  <c r="CS33" s="1"/>
  <c r="DR33" s="1"/>
  <c r="I34"/>
  <c r="CS34" s="1"/>
  <c r="DR34" s="1"/>
  <c r="I35"/>
  <c r="CS35" s="1"/>
  <c r="DR35" s="1"/>
  <c r="I36"/>
  <c r="CS36" s="1"/>
  <c r="DR36" s="1"/>
  <c r="I37"/>
  <c r="CS37" s="1"/>
  <c r="DR37" s="1"/>
  <c r="I38"/>
  <c r="CS38" s="1"/>
  <c r="DR38" s="1"/>
  <c r="I39"/>
  <c r="CS39" s="1"/>
  <c r="DR39" s="1"/>
  <c r="I40"/>
  <c r="CS40" s="1"/>
  <c r="DR40" s="1"/>
  <c r="I41"/>
  <c r="CS41" s="1"/>
  <c r="DR41" s="1"/>
  <c r="I42"/>
  <c r="CS42" s="1"/>
  <c r="DR42" s="1"/>
  <c r="I43"/>
  <c r="CS43" s="1"/>
  <c r="DR43" s="1"/>
  <c r="I44"/>
  <c r="CS44" s="1"/>
  <c r="DR44" s="1"/>
  <c r="I45"/>
  <c r="CS45" s="1"/>
  <c r="DR45" s="1"/>
  <c r="I46"/>
  <c r="CS46" s="1"/>
  <c r="DR46" s="1"/>
  <c r="I47"/>
  <c r="CS47" s="1"/>
  <c r="DR47" s="1"/>
  <c r="I48"/>
  <c r="CS48" s="1"/>
  <c r="DR48" s="1"/>
  <c r="I49"/>
  <c r="CS49" s="1"/>
  <c r="I53"/>
  <c r="CS53" s="1"/>
  <c r="DR53" s="1"/>
  <c r="DR12" l="1"/>
  <c r="DT12"/>
  <c r="DR10"/>
  <c r="DT10"/>
  <c r="DP53"/>
  <c r="DV53"/>
  <c r="DQ53"/>
  <c r="DW53"/>
  <c r="DT18"/>
  <c r="DU18"/>
  <c r="DS16"/>
  <c r="DU16"/>
  <c r="DU15"/>
  <c r="DS15"/>
  <c r="DW4"/>
  <c r="BY16"/>
  <c r="DR8"/>
  <c r="DT8"/>
  <c r="DS4"/>
  <c r="DU4"/>
  <c r="DT4"/>
  <c r="BY17"/>
  <c r="CP13"/>
  <c r="DU53"/>
  <c r="DT53"/>
  <c r="DS53"/>
  <c r="DU7"/>
  <c r="DS7"/>
  <c r="DU11"/>
  <c r="DS11"/>
  <c r="DT11"/>
  <c r="CP48"/>
  <c r="DS48" s="1"/>
  <c r="CP46"/>
  <c r="CP44"/>
  <c r="CP42"/>
  <c r="CP40"/>
  <c r="CP38"/>
  <c r="CP36"/>
  <c r="CP34"/>
  <c r="CP32"/>
  <c r="CP30"/>
  <c r="CP28"/>
  <c r="CP26"/>
  <c r="CP24"/>
  <c r="CP22"/>
  <c r="CP20"/>
  <c r="CP5"/>
  <c r="DU48"/>
  <c r="DU6"/>
  <c r="DV16"/>
  <c r="DV4"/>
  <c r="CP17"/>
  <c r="DU17" s="1"/>
  <c r="DT51"/>
  <c r="DS51"/>
  <c r="DU50"/>
  <c r="DT50"/>
  <c r="DS50"/>
  <c r="DU9"/>
  <c r="DS9"/>
  <c r="DT9"/>
  <c r="CP47"/>
  <c r="CP45"/>
  <c r="CP43"/>
  <c r="CP41"/>
  <c r="CP39"/>
  <c r="CP37"/>
  <c r="CP35"/>
  <c r="CP33"/>
  <c r="CP31"/>
  <c r="CP29"/>
  <c r="CP27"/>
  <c r="CP25"/>
  <c r="CP23"/>
  <c r="CP21"/>
  <c r="CP19"/>
  <c r="DT6"/>
  <c r="DW16"/>
  <c r="CP14"/>
  <c r="DT49"/>
  <c r="DS49"/>
  <c r="DT48"/>
  <c r="DR49"/>
  <c r="DR6"/>
  <c r="DT5"/>
  <c r="DS18"/>
  <c r="DS17"/>
  <c r="DT17"/>
  <c r="DT16"/>
  <c r="DT15"/>
  <c r="DT14"/>
  <c r="DT7"/>
  <c r="BA5"/>
  <c r="AZ5"/>
  <c r="AP5"/>
  <c r="AO5"/>
  <c r="AA5"/>
  <c r="CR5" s="1"/>
  <c r="DQ5" s="1"/>
  <c r="Z5"/>
  <c r="DU14" l="1"/>
  <c r="DS14"/>
  <c r="DU21"/>
  <c r="DT21"/>
  <c r="DS21"/>
  <c r="DU25"/>
  <c r="DT25"/>
  <c r="DS25"/>
  <c r="DU29"/>
  <c r="DT29"/>
  <c r="DS29"/>
  <c r="DU33"/>
  <c r="DT33"/>
  <c r="DS33"/>
  <c r="DU37"/>
  <c r="DT37"/>
  <c r="DS37"/>
  <c r="DU41"/>
  <c r="DT41"/>
  <c r="DS41"/>
  <c r="DU45"/>
  <c r="DT45"/>
  <c r="DS45"/>
  <c r="DT20"/>
  <c r="DS20"/>
  <c r="DU20"/>
  <c r="DT24"/>
  <c r="DS24"/>
  <c r="DU24"/>
  <c r="DT28"/>
  <c r="DS28"/>
  <c r="DU28"/>
  <c r="DT32"/>
  <c r="DS32"/>
  <c r="DU32"/>
  <c r="DT36"/>
  <c r="DS36"/>
  <c r="DU36"/>
  <c r="DT40"/>
  <c r="DS40"/>
  <c r="DU40"/>
  <c r="DT44"/>
  <c r="DS44"/>
  <c r="DU44"/>
  <c r="DU13"/>
  <c r="DS13"/>
  <c r="DT13"/>
  <c r="DW5"/>
  <c r="CQ5"/>
  <c r="AB5"/>
  <c r="DU19"/>
  <c r="DT19"/>
  <c r="DS19"/>
  <c r="DU23"/>
  <c r="DS23"/>
  <c r="DU27"/>
  <c r="DT27"/>
  <c r="DS27"/>
  <c r="DU31"/>
  <c r="DT31"/>
  <c r="DS31"/>
  <c r="DU35"/>
  <c r="DT35"/>
  <c r="DS35"/>
  <c r="DU39"/>
  <c r="DT39"/>
  <c r="DS39"/>
  <c r="DU43"/>
  <c r="DT43"/>
  <c r="DS43"/>
  <c r="DU47"/>
  <c r="DT47"/>
  <c r="DS47"/>
  <c r="DU5"/>
  <c r="DS5"/>
  <c r="DT22"/>
  <c r="DS22"/>
  <c r="DU22"/>
  <c r="DT26"/>
  <c r="DS26"/>
  <c r="DU26"/>
  <c r="DT30"/>
  <c r="DS30"/>
  <c r="DU30"/>
  <c r="DT34"/>
  <c r="DS34"/>
  <c r="DU34"/>
  <c r="DT38"/>
  <c r="DS38"/>
  <c r="DU38"/>
  <c r="DT42"/>
  <c r="DS42"/>
  <c r="DU42"/>
  <c r="DT46"/>
  <c r="DS46"/>
  <c r="DU46"/>
  <c r="AQ5"/>
  <c r="BB5"/>
  <c r="BA6"/>
  <c r="BA7"/>
  <c r="BA8"/>
  <c r="BA10"/>
  <c r="BA11"/>
  <c r="BA12"/>
  <c r="BA13"/>
  <c r="BA14"/>
  <c r="BA15"/>
  <c r="BA17"/>
  <c r="BA18"/>
  <c r="BA19"/>
  <c r="BA20"/>
  <c r="BA21"/>
  <c r="BA22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AZ6"/>
  <c r="BB6" s="1"/>
  <c r="AZ7"/>
  <c r="BB7" s="1"/>
  <c r="AZ8"/>
  <c r="BB8" s="1"/>
  <c r="AZ10"/>
  <c r="BB10" s="1"/>
  <c r="AZ11"/>
  <c r="BB11" s="1"/>
  <c r="AZ12"/>
  <c r="BB12" s="1"/>
  <c r="AZ13"/>
  <c r="BB13" s="1"/>
  <c r="AZ14"/>
  <c r="BB14" s="1"/>
  <c r="AZ15"/>
  <c r="BB15" s="1"/>
  <c r="AZ17"/>
  <c r="BB17" s="1"/>
  <c r="AZ18"/>
  <c r="BB18" s="1"/>
  <c r="AZ19"/>
  <c r="BB19" s="1"/>
  <c r="AZ20"/>
  <c r="BB20" s="1"/>
  <c r="AZ21"/>
  <c r="BB21" s="1"/>
  <c r="AZ22"/>
  <c r="BB22" s="1"/>
  <c r="AZ24"/>
  <c r="BB24" s="1"/>
  <c r="AZ25"/>
  <c r="BB25" s="1"/>
  <c r="AZ26"/>
  <c r="BB26" s="1"/>
  <c r="AZ27"/>
  <c r="BB27" s="1"/>
  <c r="AZ28"/>
  <c r="BB28" s="1"/>
  <c r="AZ29"/>
  <c r="BB29" s="1"/>
  <c r="AZ30"/>
  <c r="BB30" s="1"/>
  <c r="AZ31"/>
  <c r="BB31" s="1"/>
  <c r="AZ32"/>
  <c r="BB32" s="1"/>
  <c r="AZ33"/>
  <c r="BB33" s="1"/>
  <c r="AZ34"/>
  <c r="BB34" s="1"/>
  <c r="AZ35"/>
  <c r="BB35" s="1"/>
  <c r="AZ36"/>
  <c r="BB36" s="1"/>
  <c r="AZ37"/>
  <c r="BB37" s="1"/>
  <c r="AZ38"/>
  <c r="BB38" s="1"/>
  <c r="AZ39"/>
  <c r="BB39" s="1"/>
  <c r="AZ40"/>
  <c r="BB40" s="1"/>
  <c r="AZ41"/>
  <c r="BB41" s="1"/>
  <c r="AZ42"/>
  <c r="BB42" s="1"/>
  <c r="AZ43"/>
  <c r="BB43" s="1"/>
  <c r="AZ44"/>
  <c r="BB44" s="1"/>
  <c r="AZ45"/>
  <c r="BB45" s="1"/>
  <c r="AZ46"/>
  <c r="BB46" s="1"/>
  <c r="AZ47"/>
  <c r="BB47" s="1"/>
  <c r="AZ48"/>
  <c r="BB48" s="1"/>
  <c r="AZ49"/>
  <c r="BB49" s="1"/>
  <c r="AZ50"/>
  <c r="BB50" s="1"/>
  <c r="AP6"/>
  <c r="AP7"/>
  <c r="AP8"/>
  <c r="AP10"/>
  <c r="CR10" s="1"/>
  <c r="AP11"/>
  <c r="AP12"/>
  <c r="AP13"/>
  <c r="AP14"/>
  <c r="AP15"/>
  <c r="AP17"/>
  <c r="AP18"/>
  <c r="CR18" s="1"/>
  <c r="AP19"/>
  <c r="AP20"/>
  <c r="AP21"/>
  <c r="AP22"/>
  <c r="AP24"/>
  <c r="AP25"/>
  <c r="CR25" s="1"/>
  <c r="AP26"/>
  <c r="AP27"/>
  <c r="AP28"/>
  <c r="AP29"/>
  <c r="CR29" s="1"/>
  <c r="AP30"/>
  <c r="AP31"/>
  <c r="AP32"/>
  <c r="AP33"/>
  <c r="AP34"/>
  <c r="AP35"/>
  <c r="AP36"/>
  <c r="CR36" s="1"/>
  <c r="AP37"/>
  <c r="AP38"/>
  <c r="AP39"/>
  <c r="CR39" s="1"/>
  <c r="AP40"/>
  <c r="CR40" s="1"/>
  <c r="AP41"/>
  <c r="AP42"/>
  <c r="AP43"/>
  <c r="AP44"/>
  <c r="AP45"/>
  <c r="AP46"/>
  <c r="CR46" s="1"/>
  <c r="AP47"/>
  <c r="AP48"/>
  <c r="AP49"/>
  <c r="AP50"/>
  <c r="CR50" s="1"/>
  <c r="AO6"/>
  <c r="AQ6" s="1"/>
  <c r="AO7"/>
  <c r="AQ7" s="1"/>
  <c r="AO8"/>
  <c r="AQ8" s="1"/>
  <c r="AO10"/>
  <c r="AO11"/>
  <c r="AQ11" s="1"/>
  <c r="AO12"/>
  <c r="AQ12" s="1"/>
  <c r="AO13"/>
  <c r="AQ13" s="1"/>
  <c r="AO14"/>
  <c r="AQ14" s="1"/>
  <c r="AO15"/>
  <c r="AQ15" s="1"/>
  <c r="AO17"/>
  <c r="AQ17" s="1"/>
  <c r="AO18"/>
  <c r="AO19"/>
  <c r="AQ19" s="1"/>
  <c r="AO20"/>
  <c r="AQ20" s="1"/>
  <c r="AO21"/>
  <c r="AQ21" s="1"/>
  <c r="AO22"/>
  <c r="AQ22" s="1"/>
  <c r="AO24"/>
  <c r="AQ24" s="1"/>
  <c r="AO25"/>
  <c r="AO26"/>
  <c r="AQ26" s="1"/>
  <c r="AO27"/>
  <c r="AQ27" s="1"/>
  <c r="AO28"/>
  <c r="AQ28" s="1"/>
  <c r="AO29"/>
  <c r="AO30"/>
  <c r="AQ30" s="1"/>
  <c r="AO31"/>
  <c r="AQ31" s="1"/>
  <c r="AO32"/>
  <c r="AQ32" s="1"/>
  <c r="AO33"/>
  <c r="AQ33" s="1"/>
  <c r="AO34"/>
  <c r="AQ34" s="1"/>
  <c r="AO35"/>
  <c r="AQ35" s="1"/>
  <c r="AO36"/>
  <c r="AO37"/>
  <c r="AQ37" s="1"/>
  <c r="AO38"/>
  <c r="AQ38" s="1"/>
  <c r="AO39"/>
  <c r="AO40"/>
  <c r="AO41"/>
  <c r="AQ41" s="1"/>
  <c r="AO42"/>
  <c r="AQ42" s="1"/>
  <c r="AO43"/>
  <c r="AQ43" s="1"/>
  <c r="AO44"/>
  <c r="AQ44" s="1"/>
  <c r="AO45"/>
  <c r="AQ45" s="1"/>
  <c r="AO46"/>
  <c r="AO47"/>
  <c r="AQ47" s="1"/>
  <c r="AO48"/>
  <c r="AQ48" s="1"/>
  <c r="AO49"/>
  <c r="AQ49" s="1"/>
  <c r="AO50"/>
  <c r="AA49"/>
  <c r="CR49" s="1"/>
  <c r="Z49"/>
  <c r="AA48"/>
  <c r="CR48" s="1"/>
  <c r="Z48"/>
  <c r="AA47"/>
  <c r="CR47" s="1"/>
  <c r="Z47"/>
  <c r="AA45"/>
  <c r="CR45" s="1"/>
  <c r="Z45"/>
  <c r="AA44"/>
  <c r="CR44" s="1"/>
  <c r="Z44"/>
  <c r="AA43"/>
  <c r="CR43" s="1"/>
  <c r="Z43"/>
  <c r="AA42"/>
  <c r="CR42" s="1"/>
  <c r="Z42"/>
  <c r="AA41"/>
  <c r="CR41" s="1"/>
  <c r="Z41"/>
  <c r="AA38"/>
  <c r="CR38" s="1"/>
  <c r="Z38"/>
  <c r="AA37"/>
  <c r="CR37" s="1"/>
  <c r="Z37"/>
  <c r="AA35"/>
  <c r="CR35" s="1"/>
  <c r="Z35"/>
  <c r="AA34"/>
  <c r="CR34" s="1"/>
  <c r="Z34"/>
  <c r="AA33"/>
  <c r="CR33" s="1"/>
  <c r="Z33"/>
  <c r="AA32"/>
  <c r="CR32" s="1"/>
  <c r="Z32"/>
  <c r="AA31"/>
  <c r="CR31" s="1"/>
  <c r="Z31"/>
  <c r="AA30"/>
  <c r="CR30" s="1"/>
  <c r="Z30"/>
  <c r="AA28"/>
  <c r="CR28" s="1"/>
  <c r="Z28"/>
  <c r="AA27"/>
  <c r="CR27" s="1"/>
  <c r="Z27"/>
  <c r="AA26"/>
  <c r="CR26" s="1"/>
  <c r="Z26"/>
  <c r="AA24"/>
  <c r="CR24" s="1"/>
  <c r="Z24"/>
  <c r="BK23"/>
  <c r="BX23" s="1"/>
  <c r="BJ23"/>
  <c r="AX23"/>
  <c r="AW23"/>
  <c r="AT23"/>
  <c r="AS23"/>
  <c r="AM23"/>
  <c r="AL23"/>
  <c r="AI23"/>
  <c r="AH23"/>
  <c r="AE23"/>
  <c r="AD23"/>
  <c r="X23"/>
  <c r="W23"/>
  <c r="T23"/>
  <c r="S23"/>
  <c r="P23"/>
  <c r="O23"/>
  <c r="L23"/>
  <c r="K23"/>
  <c r="H23"/>
  <c r="G23"/>
  <c r="AA22"/>
  <c r="CR22" s="1"/>
  <c r="Z22"/>
  <c r="AA21"/>
  <c r="CR21" s="1"/>
  <c r="Z21"/>
  <c r="AA20"/>
  <c r="CR20" s="1"/>
  <c r="Z20"/>
  <c r="AA19"/>
  <c r="CR19" s="1"/>
  <c r="Z19"/>
  <c r="AA17"/>
  <c r="CR17" s="1"/>
  <c r="Z17"/>
  <c r="AA15"/>
  <c r="CR15" s="1"/>
  <c r="Z15"/>
  <c r="AA14"/>
  <c r="CR14" s="1"/>
  <c r="Z14"/>
  <c r="AA13"/>
  <c r="CR13" s="1"/>
  <c r="Z13"/>
  <c r="AA12"/>
  <c r="CR12" s="1"/>
  <c r="Z12"/>
  <c r="AA11"/>
  <c r="CR11" s="1"/>
  <c r="Z11"/>
  <c r="AA8"/>
  <c r="CR8" s="1"/>
  <c r="Z8"/>
  <c r="AA7"/>
  <c r="CR7" s="1"/>
  <c r="Z7"/>
  <c r="AA6"/>
  <c r="CR6" s="1"/>
  <c r="Z6"/>
  <c r="DQ6" l="1"/>
  <c r="DW6"/>
  <c r="DQ8"/>
  <c r="DW8"/>
  <c r="DQ11"/>
  <c r="DW11"/>
  <c r="DQ13"/>
  <c r="DW13"/>
  <c r="DQ15"/>
  <c r="DW15"/>
  <c r="DQ19"/>
  <c r="DW19"/>
  <c r="CQ6"/>
  <c r="AB6"/>
  <c r="CQ7"/>
  <c r="AB7"/>
  <c r="CQ8"/>
  <c r="AB8"/>
  <c r="CQ11"/>
  <c r="AB11"/>
  <c r="CQ12"/>
  <c r="AB12"/>
  <c r="CQ13"/>
  <c r="AB13"/>
  <c r="CQ14"/>
  <c r="AB14"/>
  <c r="CQ15"/>
  <c r="AB15"/>
  <c r="CQ17"/>
  <c r="AB17"/>
  <c r="CQ19"/>
  <c r="AB19"/>
  <c r="CQ20"/>
  <c r="AB20"/>
  <c r="CQ21"/>
  <c r="AB21"/>
  <c r="CQ22"/>
  <c r="AB22"/>
  <c r="BW23"/>
  <c r="BL23"/>
  <c r="CQ24"/>
  <c r="AB24"/>
  <c r="CQ26"/>
  <c r="AB26"/>
  <c r="CQ27"/>
  <c r="AB27"/>
  <c r="CQ28"/>
  <c r="AB28"/>
  <c r="CQ30"/>
  <c r="AB30"/>
  <c r="CQ31"/>
  <c r="AB31"/>
  <c r="CQ32"/>
  <c r="AB32"/>
  <c r="CQ33"/>
  <c r="AB33"/>
  <c r="CQ34"/>
  <c r="AB34"/>
  <c r="CQ35"/>
  <c r="AB35"/>
  <c r="CQ37"/>
  <c r="AB37"/>
  <c r="CQ38"/>
  <c r="AB38"/>
  <c r="CQ41"/>
  <c r="AB41"/>
  <c r="CQ42"/>
  <c r="AB42"/>
  <c r="CQ43"/>
  <c r="AB43"/>
  <c r="CQ44"/>
  <c r="AB44"/>
  <c r="CQ45"/>
  <c r="AB45"/>
  <c r="CQ47"/>
  <c r="AB47"/>
  <c r="CQ48"/>
  <c r="AB48"/>
  <c r="CQ49"/>
  <c r="AB49"/>
  <c r="CQ50"/>
  <c r="AQ50"/>
  <c r="CQ46"/>
  <c r="AQ46"/>
  <c r="CQ40"/>
  <c r="AQ40"/>
  <c r="CQ36"/>
  <c r="AQ36"/>
  <c r="CQ10"/>
  <c r="AQ10"/>
  <c r="DQ50"/>
  <c r="DW50"/>
  <c r="DQ46"/>
  <c r="DW46"/>
  <c r="DQ40"/>
  <c r="DW40"/>
  <c r="DQ36"/>
  <c r="DW36"/>
  <c r="DQ10"/>
  <c r="DW10"/>
  <c r="DP5"/>
  <c r="DV5"/>
  <c r="I23"/>
  <c r="M23"/>
  <c r="Q23"/>
  <c r="U23"/>
  <c r="Y23"/>
  <c r="AF23"/>
  <c r="AJ23"/>
  <c r="AN23"/>
  <c r="AU23"/>
  <c r="AY23"/>
  <c r="DQ7"/>
  <c r="DW7"/>
  <c r="DQ12"/>
  <c r="DW12"/>
  <c r="DQ14"/>
  <c r="DW14"/>
  <c r="DQ17"/>
  <c r="DW17"/>
  <c r="DQ20"/>
  <c r="DW20"/>
  <c r="DQ21"/>
  <c r="DW21"/>
  <c r="DQ22"/>
  <c r="DW22"/>
  <c r="DQ24"/>
  <c r="DW24"/>
  <c r="DQ26"/>
  <c r="DW26"/>
  <c r="DQ27"/>
  <c r="DW27"/>
  <c r="DQ28"/>
  <c r="DW28"/>
  <c r="DQ30"/>
  <c r="DW30"/>
  <c r="DQ31"/>
  <c r="DW31"/>
  <c r="DQ32"/>
  <c r="DW32"/>
  <c r="DQ33"/>
  <c r="DW33"/>
  <c r="DQ34"/>
  <c r="DW34"/>
  <c r="DQ35"/>
  <c r="DW35"/>
  <c r="DQ37"/>
  <c r="DW37"/>
  <c r="DQ38"/>
  <c r="DW38"/>
  <c r="DQ41"/>
  <c r="DW41"/>
  <c r="DQ42"/>
  <c r="DW42"/>
  <c r="DQ43"/>
  <c r="DW43"/>
  <c r="DQ44"/>
  <c r="DW44"/>
  <c r="DQ45"/>
  <c r="DW45"/>
  <c r="DQ47"/>
  <c r="DW47"/>
  <c r="DQ48"/>
  <c r="DW48"/>
  <c r="DW49"/>
  <c r="DQ49"/>
  <c r="CQ39"/>
  <c r="AQ39"/>
  <c r="CQ29"/>
  <c r="AQ29"/>
  <c r="CQ25"/>
  <c r="AQ25"/>
  <c r="CQ18"/>
  <c r="AQ18"/>
  <c r="DQ39"/>
  <c r="DW39"/>
  <c r="DQ29"/>
  <c r="DW29"/>
  <c r="DQ25"/>
  <c r="DW25"/>
  <c r="DQ18"/>
  <c r="DW18"/>
  <c r="BA23"/>
  <c r="AP23"/>
  <c r="AZ23"/>
  <c r="BB23" s="1"/>
  <c r="Z23"/>
  <c r="AA23"/>
  <c r="CR23" s="1"/>
  <c r="AO23"/>
  <c r="AQ23" s="1"/>
  <c r="DP18" l="1"/>
  <c r="DV18"/>
  <c r="DP29"/>
  <c r="DV29"/>
  <c r="DP10"/>
  <c r="DV10"/>
  <c r="DP36"/>
  <c r="DV36"/>
  <c r="DP40"/>
  <c r="DV40"/>
  <c r="DP46"/>
  <c r="DV46"/>
  <c r="DP50"/>
  <c r="DV50"/>
  <c r="DV49"/>
  <c r="DP49"/>
  <c r="DP48"/>
  <c r="DV48"/>
  <c r="DP47"/>
  <c r="DV47"/>
  <c r="DP45"/>
  <c r="DV45"/>
  <c r="DP44"/>
  <c r="DV44"/>
  <c r="DP43"/>
  <c r="DV43"/>
  <c r="DP42"/>
  <c r="DV42"/>
  <c r="DP41"/>
  <c r="DV41"/>
  <c r="DP38"/>
  <c r="DV38"/>
  <c r="DP37"/>
  <c r="DV37"/>
  <c r="DP35"/>
  <c r="DV35"/>
  <c r="DP34"/>
  <c r="DV34"/>
  <c r="DP33"/>
  <c r="DV33"/>
  <c r="DP32"/>
  <c r="DV32"/>
  <c r="DP31"/>
  <c r="DV31"/>
  <c r="DP30"/>
  <c r="DV30"/>
  <c r="DP28"/>
  <c r="DV28"/>
  <c r="DP27"/>
  <c r="DV27"/>
  <c r="DP26"/>
  <c r="DV26"/>
  <c r="DP24"/>
  <c r="DV24"/>
  <c r="DP22"/>
  <c r="DV22"/>
  <c r="DP21"/>
  <c r="DV21"/>
  <c r="DP20"/>
  <c r="DV20"/>
  <c r="DP19"/>
  <c r="DV19"/>
  <c r="DP17"/>
  <c r="DV17"/>
  <c r="DV15"/>
  <c r="DP15"/>
  <c r="DP14"/>
  <c r="DV14"/>
  <c r="DP13"/>
  <c r="DV13"/>
  <c r="DP12"/>
  <c r="DV12"/>
  <c r="DP11"/>
  <c r="DV11"/>
  <c r="DP8"/>
  <c r="DV8"/>
  <c r="DP7"/>
  <c r="DV7"/>
  <c r="DP6"/>
  <c r="DV6"/>
  <c r="CS23"/>
  <c r="DQ23"/>
  <c r="DW23"/>
  <c r="DP25"/>
  <c r="DV25"/>
  <c r="DP39"/>
  <c r="DV39"/>
  <c r="CQ23"/>
  <c r="AB23"/>
  <c r="AY54"/>
  <c r="DP23" l="1"/>
  <c r="DV23"/>
  <c r="DR23"/>
  <c r="DT23"/>
  <c r="AU54"/>
  <c r="CY54"/>
  <c r="G54"/>
  <c r="H54"/>
  <c r="J54"/>
  <c r="K54"/>
  <c r="L54"/>
  <c r="N54"/>
  <c r="O54"/>
  <c r="P54"/>
  <c r="R54"/>
  <c r="S54"/>
  <c r="T54"/>
  <c r="V54"/>
  <c r="W54"/>
  <c r="X54"/>
  <c r="Y54"/>
  <c r="AC54"/>
  <c r="AD54"/>
  <c r="AE54"/>
  <c r="AF54"/>
  <c r="AG54"/>
  <c r="AH54"/>
  <c r="AI54"/>
  <c r="AJ54"/>
  <c r="AK54"/>
  <c r="AL54"/>
  <c r="AM54"/>
  <c r="AR54"/>
  <c r="AS54"/>
  <c r="AT54"/>
  <c r="AV54"/>
  <c r="AW54"/>
  <c r="AX54"/>
  <c r="BC54"/>
  <c r="BD54"/>
  <c r="BE54"/>
  <c r="BF54"/>
  <c r="BG54"/>
  <c r="BH54"/>
  <c r="BJ54"/>
  <c r="BK54"/>
  <c r="BM54"/>
  <c r="BN54"/>
  <c r="BO54"/>
  <c r="BP54"/>
  <c r="BQ54"/>
  <c r="BR54"/>
  <c r="BT54"/>
  <c r="BU54"/>
  <c r="BW54"/>
  <c r="BX54"/>
  <c r="BZ54"/>
  <c r="CA54"/>
  <c r="CB54"/>
  <c r="CC54"/>
  <c r="CD54"/>
  <c r="CE54"/>
  <c r="CF54"/>
  <c r="CG54"/>
  <c r="CH54"/>
  <c r="CI54"/>
  <c r="CJ54"/>
  <c r="CK54"/>
  <c r="CL54"/>
  <c r="CM54"/>
  <c r="CN54"/>
  <c r="CT54"/>
  <c r="CU54"/>
  <c r="CW54"/>
  <c r="CX54"/>
  <c r="CZ54"/>
  <c r="DA54"/>
  <c r="DC54"/>
  <c r="DD54"/>
  <c r="DF54"/>
  <c r="DG54"/>
  <c r="DI54"/>
  <c r="DJ54"/>
  <c r="DO54"/>
  <c r="F54"/>
  <c r="DK54"/>
  <c r="DH54"/>
  <c r="DE54"/>
  <c r="DB54"/>
  <c r="CV54"/>
  <c r="BV54"/>
  <c r="BS54"/>
  <c r="BL54"/>
  <c r="BI54"/>
  <c r="AN54"/>
  <c r="U54"/>
  <c r="M54"/>
  <c r="CO54" l="1"/>
  <c r="I54"/>
  <c r="BY54"/>
  <c r="CP54" l="1"/>
  <c r="DS54" l="1"/>
  <c r="DM54"/>
  <c r="DL54"/>
  <c r="BA54"/>
  <c r="AZ54"/>
  <c r="AP54"/>
  <c r="AO54"/>
  <c r="BB54" l="1"/>
  <c r="AQ54"/>
  <c r="DN54" l="1"/>
  <c r="CS54"/>
  <c r="Q54"/>
  <c r="DT54" l="1"/>
  <c r="DR54"/>
  <c r="AA54" l="1"/>
  <c r="Z54"/>
  <c r="AB54" l="1"/>
  <c r="CR54"/>
  <c r="CQ54"/>
  <c r="DQ54" l="1"/>
  <c r="DW54"/>
  <c r="DU54"/>
  <c r="DP54"/>
  <c r="DV54"/>
</calcChain>
</file>

<file path=xl/sharedStrings.xml><?xml version="1.0" encoding="utf-8"?>
<sst xmlns="http://schemas.openxmlformats.org/spreadsheetml/2006/main" count="323" uniqueCount="134">
  <si>
    <t>Sr.No</t>
  </si>
  <si>
    <t>Name of KVs</t>
  </si>
  <si>
    <t>Region</t>
  </si>
  <si>
    <t>Name of State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</si>
  <si>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</si>
  <si>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</si>
  <si>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</si>
  <si>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</si>
  <si>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</si>
  <si>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</si>
  <si>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</si>
  <si>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</si>
  <si>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</si>
  <si>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</si>
  <si>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</si>
  <si>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</si>
  <si>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</si>
  <si>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</si>
  <si>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</si>
  <si>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</si>
  <si>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</t>
  </si>
  <si>
    <t>Total SC                      (I to XII)</t>
  </si>
  <si>
    <t>Total ST                      (I to XII)</t>
  </si>
  <si>
    <t>Total PH                      (I to XII)</t>
  </si>
  <si>
    <t>Total OBC                   (I to XII)</t>
  </si>
  <si>
    <t>Total Muslim                (I to XII)</t>
  </si>
  <si>
    <t>Total Minority Community                       (I to XII)</t>
  </si>
  <si>
    <t>Total Boys</t>
  </si>
  <si>
    <t>Total Girls</t>
  </si>
  <si>
    <t>Grand Total</t>
  </si>
  <si>
    <t>Class-wise Grand Total (B&amp;G)</t>
  </si>
  <si>
    <t>Category I</t>
  </si>
  <si>
    <t>Category II</t>
  </si>
  <si>
    <t>Category III</t>
  </si>
  <si>
    <t>Category IV</t>
  </si>
  <si>
    <t>Category 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</si>
  <si>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</si>
  <si>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</si>
  <si>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</si>
  <si>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</si>
  <si>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</si>
  <si>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Class-wise Enrolment  Difference</t>
  </si>
  <si>
    <t>Category-wise Difference</t>
  </si>
  <si>
    <t xml:space="preserve">Difference in Class-wise B&amp;G &amp; Gen,SC,ST - B&amp;G </t>
  </si>
  <si>
    <t>No. of Section    (s)</t>
  </si>
  <si>
    <t>Total</t>
  </si>
  <si>
    <t>No. of Section   (s)</t>
  </si>
  <si>
    <t>No. of Section  (s)</t>
  </si>
  <si>
    <t>Boys</t>
  </si>
  <si>
    <t>Girls</t>
  </si>
  <si>
    <t>No. of Section     (s)</t>
  </si>
  <si>
    <t>No. of Section   (s)-Science.</t>
  </si>
  <si>
    <t>Total enroment in Science.</t>
  </si>
  <si>
    <t>No. of Section   (s)-Commerce.</t>
  </si>
  <si>
    <t>Total enroment in Commerce.</t>
  </si>
  <si>
    <t>No. of Section    (s)-Hum.</t>
  </si>
  <si>
    <t>Total enroment in Hum.</t>
  </si>
  <si>
    <t>No. of Section     (s)-Science.</t>
  </si>
  <si>
    <t>No. of Section     (s)-Commerce.</t>
  </si>
  <si>
    <t>No. of Section     (s)-Hum.</t>
  </si>
  <si>
    <t xml:space="preserve">Boys </t>
  </si>
  <si>
    <t>Grils</t>
  </si>
  <si>
    <t>Bhopal</t>
  </si>
  <si>
    <t>KV Code</t>
  </si>
  <si>
    <t>CHENNAI</t>
  </si>
  <si>
    <t>TAMILNADU</t>
  </si>
  <si>
    <t>COIMBATORE</t>
  </si>
  <si>
    <t>DHARMAPURI</t>
  </si>
  <si>
    <t>KARAIKUDI</t>
  </si>
  <si>
    <t>MADURAI NO.2</t>
  </si>
  <si>
    <t>MANDAPAM</t>
  </si>
  <si>
    <t>OOTY</t>
  </si>
  <si>
    <t>PERAMBALUR</t>
  </si>
  <si>
    <t>THIRUVANNAMALAI</t>
  </si>
  <si>
    <t>VIJAYANARAYANAM</t>
  </si>
  <si>
    <t>WELLINGTON</t>
  </si>
  <si>
    <t>TAMIL NADU</t>
  </si>
  <si>
    <t>PUDUCHERRY</t>
  </si>
  <si>
    <t>CRPF AVADI</t>
  </si>
  <si>
    <t>A &amp; N ISLAND</t>
  </si>
  <si>
    <t>KARAIKAL</t>
  </si>
  <si>
    <t>PONDICHERRY</t>
  </si>
  <si>
    <t>Chennai</t>
  </si>
  <si>
    <t>ANNA NAGAR</t>
  </si>
  <si>
    <t>ASHOK NAGAR</t>
  </si>
  <si>
    <t>AFS AVADI</t>
  </si>
  <si>
    <t>HVF AVADI</t>
  </si>
  <si>
    <t>OCF AVADI</t>
  </si>
  <si>
    <t>CLRI CHENNAI</t>
  </si>
  <si>
    <t>DGQA CHENNAI</t>
  </si>
  <si>
    <t>GILLNAGAR</t>
  </si>
  <si>
    <t>ISLAND GROUNDS</t>
  </si>
  <si>
    <t>IIT CHENNAI</t>
  </si>
  <si>
    <t>MINAMBAKKAM</t>
  </si>
  <si>
    <t>THAKKOLAM (CISF)</t>
  </si>
  <si>
    <t>ARAKKONAM</t>
  </si>
  <si>
    <t>ARUVANKADU</t>
  </si>
  <si>
    <t>DINDIGUL</t>
  </si>
  <si>
    <t>KALPAKKAM NO.1</t>
  </si>
  <si>
    <t>KALPAKKAM NO.2</t>
  </si>
  <si>
    <t>MADURAI NO.1</t>
  </si>
  <si>
    <t>MAHE</t>
  </si>
  <si>
    <t>NAGERCOIL</t>
  </si>
  <si>
    <t>NEYVELI</t>
  </si>
  <si>
    <t>PONDICHERY NO.2</t>
  </si>
  <si>
    <t>PORT BLAIR NO.1</t>
  </si>
  <si>
    <t>PORTBLAIR NO.2</t>
  </si>
  <si>
    <t>RAMESWARAM</t>
  </si>
  <si>
    <t>SIVAGANGA</t>
  </si>
  <si>
    <t>SULUR(AFS)</t>
  </si>
  <si>
    <t>THANJAVUR (AFS)</t>
  </si>
  <si>
    <t>THIRUCHIRAPALLI NO.1</t>
  </si>
  <si>
    <t>THIRUCHIRAPALLI NO.2</t>
  </si>
  <si>
    <t>GOLDEN ROCK, THIRUCHIRAPALLI</t>
  </si>
  <si>
    <t>THIRUVARUR (CUTN)</t>
  </si>
  <si>
    <t>VIRUDUNAGAR</t>
  </si>
  <si>
    <t>UDUMALPET</t>
  </si>
  <si>
    <t>NO.1 TAMBARAM</t>
  </si>
  <si>
    <t>No.2 Tambaram</t>
  </si>
  <si>
    <t>1771</t>
  </si>
  <si>
    <t>1776</t>
  </si>
  <si>
    <t>1775</t>
  </si>
  <si>
    <t>2127</t>
  </si>
  <si>
    <t>1788</t>
  </si>
  <si>
    <t>1789</t>
  </si>
  <si>
    <t>2259</t>
  </si>
  <si>
    <t xml:space="preserve">PONDICHERY NO.1 (Shift - I &amp; II) </t>
  </si>
  <si>
    <t>1937</t>
  </si>
  <si>
    <t>1787</t>
  </si>
  <si>
    <t>1809</t>
  </si>
  <si>
    <t>1763</t>
  </si>
  <si>
    <t>Student Enrolment as on 30.09. 2020 - CHENNAI REGION</t>
  </si>
  <si>
    <t>ITBP, IDAYAPATTI</t>
  </si>
  <si>
    <t>CHEENAI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</si>
</sst>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164" formatCode="_(\$* #,##0_);_(\$* \(#,##0\);_(\$* \-_);_(@_)"/>
  </numFmts>
  <fonts count="33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</font>
    <font>
      <sz val="10"/>
      <color rgb="FF000000"/>
      <name val="Arial"/>
    </font>
    <font>
      <sz val="12"/>
      <name val="Calibri"/>
    </font>
    <font>
      <b/>
      <sz val="10"/>
      <name val="Arial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name val="Calibri"/>
      <family val="2"/>
      <charset val="1"/>
    </font>
    <font>
      <sz val="11"/>
      <color rgb="FF3F3F76"/>
      <name val="Calibri"/>
      <family val="2"/>
      <charset val="1"/>
    </font>
    <font>
      <sz val="10"/>
      <name val="Mangal"/>
      <family val="2"/>
    </font>
    <font>
      <sz val="10"/>
      <color indexed="8"/>
      <name val="Arial"/>
      <family val="2"/>
      <charset val="1"/>
    </font>
    <font>
      <sz val="11"/>
      <color indexed="63"/>
      <name val="Calibri"/>
      <family val="2"/>
      <charset val="1"/>
    </font>
    <font>
      <sz val="10"/>
      <name val="Arial"/>
    </font>
  </fonts>
  <fills count="3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7CE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  <bgColor indexed="46"/>
      </patternFill>
    </fill>
    <fill>
      <patternFill patternType="solid">
        <fgColor rgb="FFFF99CC"/>
        <bgColor rgb="FFFF8080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2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42" fontId="2" fillId="0" borderId="0" applyFont="0" applyFill="0" applyBorder="0" applyAlignment="0" applyProtection="0"/>
    <xf numFmtId="0" fontId="1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9" fillId="0" borderId="0"/>
    <xf numFmtId="0" fontId="12" fillId="0" borderId="0"/>
    <xf numFmtId="0" fontId="2" fillId="0" borderId="0"/>
    <xf numFmtId="0" fontId="16" fillId="0" borderId="0"/>
    <xf numFmtId="0" fontId="20" fillId="0" borderId="0"/>
    <xf numFmtId="0" fontId="21" fillId="0" borderId="0"/>
    <xf numFmtId="0" fontId="24" fillId="0" borderId="0"/>
    <xf numFmtId="164" fontId="24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6" fillId="0" borderId="0"/>
    <xf numFmtId="0" fontId="28" fillId="25" borderId="1" applyProtection="0"/>
    <xf numFmtId="164" fontId="29" fillId="0" borderId="0" applyFill="0" applyBorder="0" applyAlignment="0" applyProtection="0"/>
    <xf numFmtId="0" fontId="31" fillId="30" borderId="34" applyNumberFormat="0" applyAlignment="0" applyProtection="0"/>
    <xf numFmtId="0" fontId="11" fillId="0" borderId="0"/>
    <xf numFmtId="0" fontId="30" fillId="0" borderId="0"/>
    <xf numFmtId="0" fontId="32" fillId="0" borderId="0"/>
    <xf numFmtId="0" fontId="31" fillId="30" borderId="41" applyNumberFormat="0" applyAlignment="0" applyProtection="0"/>
    <xf numFmtId="0" fontId="31" fillId="30" borderId="36" applyNumberFormat="0" applyAlignment="0" applyProtection="0"/>
    <xf numFmtId="0" fontId="32" fillId="0" borderId="0"/>
    <xf numFmtId="0" fontId="31" fillId="30" borderId="38" applyNumberFormat="0" applyAlignment="0" applyProtection="0"/>
    <xf numFmtId="0" fontId="31" fillId="30" borderId="35" applyNumberFormat="0" applyAlignment="0" applyProtection="0"/>
    <xf numFmtId="0" fontId="31" fillId="30" borderId="40" applyNumberFormat="0" applyAlignment="0" applyProtection="0"/>
    <xf numFmtId="0" fontId="31" fillId="30" borderId="43" applyNumberFormat="0" applyAlignment="0" applyProtection="0"/>
  </cellStyleXfs>
  <cellXfs count="312">
    <xf numFmtId="0" fontId="0" fillId="0" borderId="0" xfId="0"/>
    <xf numFmtId="0" fontId="4" fillId="3" borderId="16" xfId="2" applyFont="1" applyFill="1" applyBorder="1" applyAlignment="1">
      <alignment horizontal="center"/>
    </xf>
    <xf numFmtId="0" fontId="6" fillId="10" borderId="19" xfId="2" applyFont="1" applyFill="1" applyBorder="1" applyAlignment="1">
      <alignment horizontal="center" vertical="top"/>
    </xf>
    <xf numFmtId="0" fontId="6" fillId="10" borderId="17" xfId="2" applyFont="1" applyFill="1" applyBorder="1" applyAlignment="1">
      <alignment horizontal="center" vertical="top"/>
    </xf>
    <xf numFmtId="0" fontId="6" fillId="10" borderId="18" xfId="2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10" borderId="23" xfId="2" applyFont="1" applyFill="1" applyBorder="1" applyAlignment="1">
      <alignment horizontal="justify" vertical="top"/>
    </xf>
    <xf numFmtId="0" fontId="4" fillId="10" borderId="21" xfId="2" applyFont="1" applyFill="1" applyBorder="1" applyAlignment="1">
      <alignment horizontal="justify" vertical="top"/>
    </xf>
    <xf numFmtId="0" fontId="6" fillId="10" borderId="21" xfId="2" applyFont="1" applyFill="1" applyBorder="1" applyAlignment="1">
      <alignment horizontal="justify" vertical="top"/>
    </xf>
    <xf numFmtId="0" fontId="6" fillId="10" borderId="22" xfId="2" applyFont="1" applyFill="1" applyBorder="1" applyAlignment="1">
      <alignment horizontal="justify" vertical="top"/>
    </xf>
    <xf numFmtId="0" fontId="6" fillId="10" borderId="23" xfId="2" applyFont="1" applyFill="1" applyBorder="1" applyAlignment="1">
      <alignment horizontal="justify" vertical="top"/>
    </xf>
    <xf numFmtId="0" fontId="6" fillId="3" borderId="21" xfId="2" applyFont="1" applyFill="1" applyBorder="1" applyAlignment="1">
      <alignment horizontal="justify" vertical="top"/>
    </xf>
    <xf numFmtId="0" fontId="6" fillId="10" borderId="21" xfId="2" applyFont="1" applyFill="1" applyBorder="1" applyAlignment="1">
      <alignment horizontal="center" vertical="top"/>
    </xf>
    <xf numFmtId="0" fontId="6" fillId="10" borderId="22" xfId="2" applyFont="1" applyFill="1" applyBorder="1" applyAlignment="1">
      <alignment horizontal="center" vertical="top"/>
    </xf>
    <xf numFmtId="0" fontId="6" fillId="10" borderId="23" xfId="2" applyFont="1" applyFill="1" applyBorder="1" applyAlignment="1">
      <alignment horizontal="center" vertical="top" wrapText="1"/>
    </xf>
    <xf numFmtId="0" fontId="6" fillId="3" borderId="21" xfId="2" applyFont="1" applyFill="1" applyBorder="1" applyAlignment="1">
      <alignment horizontal="center" vertical="top" wrapText="1"/>
    </xf>
    <xf numFmtId="0" fontId="6" fillId="10" borderId="21" xfId="2" applyFont="1" applyFill="1" applyBorder="1" applyAlignment="1">
      <alignment horizontal="center" vertical="top" wrapText="1"/>
    </xf>
    <xf numFmtId="0" fontId="7" fillId="10" borderId="24" xfId="1" applyFont="1" applyFill="1" applyBorder="1" applyAlignment="1">
      <alignment horizontal="center" vertical="top"/>
    </xf>
    <xf numFmtId="0" fontId="7" fillId="10" borderId="25" xfId="1" applyFont="1" applyFill="1" applyBorder="1" applyAlignment="1">
      <alignment horizontal="center" vertical="top"/>
    </xf>
    <xf numFmtId="0" fontId="7" fillId="10" borderId="26" xfId="1" applyFont="1" applyFill="1" applyBorder="1" applyAlignment="1">
      <alignment horizontal="center" vertical="top"/>
    </xf>
    <xf numFmtId="0" fontId="6" fillId="10" borderId="23" xfId="2" applyFont="1" applyFill="1" applyBorder="1" applyAlignment="1">
      <alignment horizontal="center" vertical="top"/>
    </xf>
    <xf numFmtId="0" fontId="6" fillId="3" borderId="27" xfId="2" applyFont="1" applyFill="1" applyBorder="1" applyAlignment="1">
      <alignment horizontal="center" vertical="top"/>
    </xf>
    <xf numFmtId="0" fontId="0" fillId="17" borderId="31" xfId="0" applyFill="1" applyBorder="1"/>
    <xf numFmtId="0" fontId="3" fillId="3" borderId="0" xfId="0" applyFont="1" applyFill="1" applyBorder="1" applyAlignment="1"/>
    <xf numFmtId="0" fontId="4" fillId="0" borderId="21" xfId="2" applyFont="1" applyFill="1" applyBorder="1" applyAlignment="1">
      <alignment horizontal="justify" vertical="top"/>
    </xf>
    <xf numFmtId="0" fontId="6" fillId="0" borderId="21" xfId="2" applyFont="1" applyFill="1" applyBorder="1" applyAlignment="1">
      <alignment horizontal="justify" vertical="top"/>
    </xf>
    <xf numFmtId="0" fontId="6" fillId="0" borderId="21" xfId="2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4" fillId="12" borderId="20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14" borderId="20" xfId="0" applyFont="1" applyFill="1" applyBorder="1" applyAlignment="1">
      <alignment horizontal="center" vertical="center"/>
    </xf>
    <xf numFmtId="0" fontId="10" fillId="2" borderId="20" xfId="1" applyFont="1" applyBorder="1" applyAlignment="1">
      <alignment horizontal="center" vertical="center"/>
    </xf>
    <xf numFmtId="0" fontId="10" fillId="16" borderId="20" xfId="1" applyFont="1" applyFill="1" applyBorder="1" applyAlignment="1">
      <alignment horizontal="center" vertical="center"/>
    </xf>
    <xf numFmtId="0" fontId="10" fillId="10" borderId="20" xfId="1" applyFont="1" applyFill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17" borderId="31" xfId="0" applyFont="1" applyFill="1" applyBorder="1" applyAlignment="1">
      <alignment horizontal="center" vertical="center"/>
    </xf>
    <xf numFmtId="0" fontId="0" fillId="17" borderId="31" xfId="0" applyFill="1" applyBorder="1" applyAlignment="1">
      <alignment horizontal="center" vertical="center"/>
    </xf>
    <xf numFmtId="0" fontId="3" fillId="3" borderId="0" xfId="0" applyFont="1" applyFill="1" applyBorder="1" applyAlignment="1"/>
    <xf numFmtId="0" fontId="0" fillId="0" borderId="0" xfId="0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23" borderId="32" xfId="16" applyFont="1" applyFill="1" applyBorder="1" applyAlignment="1">
      <alignment horizontal="center" vertical="center"/>
    </xf>
    <xf numFmtId="0" fontId="3" fillId="22" borderId="32" xfId="16" applyFont="1" applyFill="1" applyBorder="1" applyAlignment="1">
      <alignment horizontal="center" vertical="center"/>
    </xf>
    <xf numFmtId="0" fontId="3" fillId="18" borderId="32" xfId="16" applyFont="1" applyFill="1" applyBorder="1" applyAlignment="1">
      <alignment horizontal="center" vertical="center"/>
    </xf>
    <xf numFmtId="0" fontId="3" fillId="24" borderId="32" xfId="16" applyFont="1" applyFill="1" applyBorder="1" applyAlignment="1">
      <alignment horizontal="center" vertical="center"/>
    </xf>
    <xf numFmtId="0" fontId="3" fillId="20" borderId="32" xfId="16" applyFont="1" applyFill="1" applyBorder="1" applyAlignment="1">
      <alignment horizontal="center" vertical="center"/>
    </xf>
    <xf numFmtId="0" fontId="3" fillId="0" borderId="32" xfId="16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27" fillId="31" borderId="37" xfId="8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18" fillId="20" borderId="32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2" fillId="0" borderId="0" xfId="8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22" fillId="18" borderId="32" xfId="17" applyFont="1" applyFill="1" applyBorder="1" applyAlignment="1">
      <alignment horizontal="center" vertical="center"/>
    </xf>
    <xf numFmtId="0" fontId="22" fillId="20" borderId="32" xfId="17" applyFont="1" applyFill="1" applyBorder="1" applyAlignment="1">
      <alignment horizontal="center" vertical="center"/>
    </xf>
    <xf numFmtId="0" fontId="22" fillId="0" borderId="32" xfId="17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15" fillId="18" borderId="32" xfId="15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15" fillId="18" borderId="32" xfId="15" applyFont="1" applyFill="1" applyBorder="1" applyAlignment="1">
      <alignment horizontal="center" vertical="center"/>
    </xf>
    <xf numFmtId="0" fontId="15" fillId="20" borderId="32" xfId="15" applyFont="1" applyFill="1" applyBorder="1" applyAlignment="1">
      <alignment horizontal="center" vertical="center"/>
    </xf>
    <xf numFmtId="0" fontId="15" fillId="0" borderId="32" xfId="15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3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42" xfId="0" applyFont="1" applyFill="1" applyBorder="1" applyAlignment="1">
      <alignment horizontal="center"/>
    </xf>
    <xf numFmtId="0" fontId="18" fillId="19" borderId="32" xfId="0" applyFont="1" applyFill="1" applyBorder="1" applyAlignment="1">
      <alignment horizontal="left"/>
    </xf>
    <xf numFmtId="0" fontId="18" fillId="18" borderId="3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18" fillId="22" borderId="32" xfId="0" applyFont="1" applyFill="1" applyBorder="1" applyAlignment="1">
      <alignment horizontal="center" vertical="center"/>
    </xf>
    <xf numFmtId="0" fontId="18" fillId="18" borderId="32" xfId="0" applyFont="1" applyFill="1" applyBorder="1" applyAlignment="1">
      <alignment horizontal="center" vertical="center"/>
    </xf>
    <xf numFmtId="0" fontId="19" fillId="22" borderId="32" xfId="0" applyFont="1" applyFill="1" applyBorder="1" applyAlignment="1">
      <alignment horizontal="center" vertical="center"/>
    </xf>
    <xf numFmtId="0" fontId="19" fillId="18" borderId="32" xfId="0" applyFont="1" applyFill="1" applyBorder="1" applyAlignment="1">
      <alignment horizontal="center" vertical="center"/>
    </xf>
    <xf numFmtId="0" fontId="17" fillId="21" borderId="32" xfId="0" applyFont="1" applyFill="1" applyBorder="1" applyAlignment="1">
      <alignment horizontal="center" vertical="center"/>
    </xf>
    <xf numFmtId="0" fontId="19" fillId="20" borderId="32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7" fillId="26" borderId="42" xfId="18" applyFont="1" applyFill="1" applyBorder="1" applyAlignment="1">
      <alignment horizontal="center"/>
    </xf>
    <xf numFmtId="0" fontId="3" fillId="4" borderId="42" xfId="35" applyFont="1" applyFill="1" applyBorder="1" applyAlignment="1" applyProtection="1">
      <alignment horizontal="left"/>
    </xf>
    <xf numFmtId="0" fontId="3" fillId="5" borderId="42" xfId="0" applyFont="1" applyFill="1" applyBorder="1" applyAlignment="1" applyProtection="1">
      <alignment horizontal="left"/>
    </xf>
    <xf numFmtId="0" fontId="3" fillId="6" borderId="42" xfId="0" applyFont="1" applyFill="1" applyBorder="1" applyAlignment="1" applyProtection="1">
      <alignment horizontal="left"/>
    </xf>
    <xf numFmtId="1" fontId="0" fillId="0" borderId="42" xfId="0" applyNumberFormat="1" applyBorder="1" applyAlignment="1">
      <alignment horizontal="center" vertical="center" wrapText="1"/>
    </xf>
    <xf numFmtId="1" fontId="0" fillId="0" borderId="42" xfId="0" applyNumberForma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right"/>
    </xf>
    <xf numFmtId="0" fontId="3" fillId="4" borderId="42" xfId="35" applyFont="1" applyFill="1" applyBorder="1" applyAlignment="1">
      <alignment horizontal="left"/>
    </xf>
    <xf numFmtId="0" fontId="3" fillId="13" borderId="44" xfId="0" applyFont="1" applyFill="1" applyBorder="1" applyAlignment="1" applyProtection="1">
      <alignment horizontal="center" vertical="center"/>
    </xf>
    <xf numFmtId="0" fontId="3" fillId="11" borderId="44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3" fillId="14" borderId="44" xfId="0" applyFont="1" applyFill="1" applyBorder="1" applyAlignment="1" applyProtection="1">
      <alignment horizontal="center" vertical="center"/>
    </xf>
    <xf numFmtId="0" fontId="3" fillId="6" borderId="44" xfId="0" applyFont="1" applyFill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27" fillId="29" borderId="33" xfId="0" applyFont="1" applyFill="1" applyBorder="1" applyAlignment="1">
      <alignment horizontal="center" vertical="center"/>
    </xf>
    <xf numFmtId="0" fontId="27" fillId="28" borderId="33" xfId="0" applyFont="1" applyFill="1" applyBorder="1" applyAlignment="1">
      <alignment horizontal="center" vertical="center"/>
    </xf>
    <xf numFmtId="0" fontId="27" fillId="26" borderId="33" xfId="0" applyFont="1" applyFill="1" applyBorder="1" applyAlignment="1">
      <alignment horizontal="center" vertical="center"/>
    </xf>
    <xf numFmtId="0" fontId="27" fillId="29" borderId="33" xfId="0" applyFont="1" applyFill="1" applyBorder="1" applyAlignment="1" applyProtection="1">
      <alignment horizontal="center" vertical="center"/>
    </xf>
    <xf numFmtId="0" fontId="27" fillId="28" borderId="33" xfId="0" applyFont="1" applyFill="1" applyBorder="1" applyAlignment="1" applyProtection="1">
      <alignment horizontal="center" vertical="center"/>
    </xf>
    <xf numFmtId="0" fontId="27" fillId="26" borderId="33" xfId="0" applyFont="1" applyFill="1" applyBorder="1" applyAlignment="1" applyProtection="1">
      <alignment horizontal="center" vertical="center"/>
    </xf>
    <xf numFmtId="0" fontId="27" fillId="36" borderId="33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2" fillId="23" borderId="32" xfId="0" applyFont="1" applyFill="1" applyBorder="1" applyAlignment="1">
      <alignment horizontal="center" vertical="center"/>
    </xf>
    <xf numFmtId="0" fontId="22" fillId="22" borderId="32" xfId="0" applyFont="1" applyFill="1" applyBorder="1" applyAlignment="1">
      <alignment horizontal="center" vertical="center"/>
    </xf>
    <xf numFmtId="0" fontId="22" fillId="18" borderId="32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0" borderId="32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" fillId="13" borderId="44" xfId="0" applyFont="1" applyFill="1" applyBorder="1" applyAlignment="1">
      <alignment horizontal="center" vertical="center"/>
    </xf>
    <xf numFmtId="0" fontId="3" fillId="11" borderId="4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14" borderId="44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/>
    </xf>
    <xf numFmtId="0" fontId="23" fillId="0" borderId="44" xfId="11" applyFont="1" applyFill="1" applyBorder="1" applyAlignment="1">
      <alignment horizontal="center" vertical="center"/>
    </xf>
    <xf numFmtId="0" fontId="4" fillId="11" borderId="44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3" fillId="0" borderId="44" xfId="8" applyFont="1" applyFill="1" applyBorder="1" applyAlignment="1">
      <alignment horizontal="center" vertical="center"/>
    </xf>
    <xf numFmtId="0" fontId="27" fillId="33" borderId="45" xfId="8" applyFont="1" applyFill="1" applyBorder="1" applyAlignment="1" applyProtection="1">
      <alignment horizontal="center" vertical="center"/>
    </xf>
    <xf numFmtId="0" fontId="27" fillId="34" borderId="45" xfId="8" applyFont="1" applyFill="1" applyBorder="1" applyAlignment="1" applyProtection="1">
      <alignment horizontal="center" vertical="center"/>
    </xf>
    <xf numFmtId="0" fontId="27" fillId="31" borderId="45" xfId="8" applyFont="1" applyFill="1" applyBorder="1" applyAlignment="1" applyProtection="1">
      <alignment horizontal="center" vertical="center"/>
    </xf>
    <xf numFmtId="0" fontId="27" fillId="35" borderId="45" xfId="8" applyFont="1" applyFill="1" applyBorder="1" applyAlignment="1" applyProtection="1">
      <alignment horizontal="center" vertical="center"/>
    </xf>
    <xf numFmtId="0" fontId="27" fillId="32" borderId="45" xfId="8" applyFont="1" applyFill="1" applyBorder="1" applyAlignment="1" applyProtection="1">
      <alignment horizontal="center" vertical="center"/>
    </xf>
    <xf numFmtId="0" fontId="27" fillId="0" borderId="45" xfId="8" applyFont="1" applyFill="1" applyBorder="1" applyAlignment="1" applyProtection="1">
      <alignment horizontal="center" vertical="center"/>
    </xf>
    <xf numFmtId="0" fontId="27" fillId="31" borderId="45" xfId="8" applyFont="1" applyFill="1" applyBorder="1" applyAlignment="1">
      <alignment horizontal="center" vertical="center"/>
    </xf>
    <xf numFmtId="0" fontId="3" fillId="13" borderId="44" xfId="35" applyFont="1" applyFill="1" applyBorder="1" applyAlignment="1">
      <alignment horizontal="center" vertical="center"/>
    </xf>
    <xf numFmtId="0" fontId="3" fillId="11" borderId="44" xfId="35" applyFont="1" applyFill="1" applyBorder="1" applyAlignment="1">
      <alignment horizontal="center" vertical="center"/>
    </xf>
    <xf numFmtId="0" fontId="3" fillId="3" borderId="44" xfId="35" applyFont="1" applyFill="1" applyBorder="1" applyAlignment="1">
      <alignment horizontal="center" vertical="center"/>
    </xf>
    <xf numFmtId="0" fontId="3" fillId="13" borderId="44" xfId="35" applyFont="1" applyFill="1" applyBorder="1" applyAlignment="1" applyProtection="1">
      <alignment horizontal="center" vertical="center"/>
    </xf>
    <xf numFmtId="0" fontId="3" fillId="11" borderId="44" xfId="35" applyFont="1" applyFill="1" applyBorder="1" applyAlignment="1" applyProtection="1">
      <alignment horizontal="center" vertical="center"/>
    </xf>
    <xf numFmtId="0" fontId="3" fillId="3" borderId="44" xfId="35" applyFont="1" applyFill="1" applyBorder="1" applyAlignment="1" applyProtection="1">
      <alignment horizontal="center" vertical="center"/>
    </xf>
    <xf numFmtId="0" fontId="3" fillId="14" borderId="44" xfId="35" applyFont="1" applyFill="1" applyBorder="1" applyAlignment="1">
      <alignment horizontal="center" vertical="center"/>
    </xf>
    <xf numFmtId="0" fontId="3" fillId="6" borderId="44" xfId="35" applyFont="1" applyFill="1" applyBorder="1" applyAlignment="1">
      <alignment horizontal="center" vertical="center"/>
    </xf>
    <xf numFmtId="0" fontId="3" fillId="0" borderId="44" xfId="35" applyFont="1" applyBorder="1" applyAlignment="1">
      <alignment horizontal="center" vertical="center"/>
    </xf>
    <xf numFmtId="0" fontId="3" fillId="0" borderId="44" xfId="35" applyFont="1" applyFill="1" applyBorder="1" applyAlignment="1">
      <alignment horizontal="center" vertical="center"/>
    </xf>
    <xf numFmtId="0" fontId="3" fillId="11" borderId="44" xfId="2" applyFont="1" applyFill="1" applyBorder="1" applyAlignment="1">
      <alignment horizontal="center" vertical="center"/>
    </xf>
    <xf numFmtId="0" fontId="3" fillId="13" borderId="44" xfId="2" applyFont="1" applyFill="1" applyBorder="1" applyAlignment="1">
      <alignment horizontal="center" vertical="center"/>
    </xf>
    <xf numFmtId="0" fontId="3" fillId="3" borderId="44" xfId="2" applyFont="1" applyFill="1" applyBorder="1" applyAlignment="1">
      <alignment horizontal="center" vertical="center"/>
    </xf>
    <xf numFmtId="0" fontId="3" fillId="13" borderId="46" xfId="0" applyFont="1" applyFill="1" applyBorder="1" applyAlignment="1" applyProtection="1">
      <alignment horizontal="center" vertical="center"/>
    </xf>
    <xf numFmtId="0" fontId="18" fillId="19" borderId="32" xfId="0" applyFont="1" applyFill="1" applyBorder="1" applyAlignment="1">
      <alignment horizontal="left" vertical="center"/>
    </xf>
    <xf numFmtId="0" fontId="3" fillId="6" borderId="42" xfId="0" applyFont="1" applyFill="1" applyBorder="1" applyAlignment="1" applyProtection="1">
      <alignment horizontal="left" vertical="center"/>
    </xf>
    <xf numFmtId="0" fontId="3" fillId="5" borderId="42" xfId="0" applyFont="1" applyFill="1" applyBorder="1" applyAlignment="1" applyProtection="1">
      <alignment horizontal="left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vertical="center"/>
    </xf>
    <xf numFmtId="0" fontId="3" fillId="11" borderId="46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3" fillId="14" borderId="46" xfId="0" applyFont="1" applyFill="1" applyBorder="1" applyAlignment="1" applyProtection="1">
      <alignment horizontal="center" vertical="center"/>
    </xf>
    <xf numFmtId="0" fontId="3" fillId="6" borderId="46" xfId="0" applyFont="1" applyFill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4" borderId="42" xfId="35" applyFont="1" applyFill="1" applyBorder="1" applyAlignment="1" applyProtection="1">
      <alignment horizontal="left" vertical="center"/>
    </xf>
    <xf numFmtId="1" fontId="0" fillId="0" borderId="46" xfId="0" applyNumberFormat="1" applyBorder="1" applyAlignment="1">
      <alignment horizontal="center" vertical="center" wrapText="1"/>
    </xf>
    <xf numFmtId="0" fontId="3" fillId="4" borderId="46" xfId="35" applyFont="1" applyFill="1" applyBorder="1" applyAlignment="1" applyProtection="1">
      <alignment horizontal="left"/>
    </xf>
    <xf numFmtId="0" fontId="3" fillId="5" borderId="46" xfId="0" applyFont="1" applyFill="1" applyBorder="1" applyAlignment="1" applyProtection="1">
      <alignment horizontal="left"/>
    </xf>
    <xf numFmtId="0" fontId="3" fillId="6" borderId="46" xfId="0" applyFont="1" applyFill="1" applyBorder="1" applyAlignment="1" applyProtection="1">
      <alignment horizontal="left"/>
    </xf>
    <xf numFmtId="0" fontId="3" fillId="11" borderId="46" xfId="0" applyFont="1" applyFill="1" applyBorder="1" applyAlignment="1">
      <alignment horizontal="center" vertical="center"/>
    </xf>
    <xf numFmtId="0" fontId="3" fillId="13" borderId="46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14" borderId="46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3" fillId="17" borderId="28" xfId="0" applyFont="1" applyFill="1" applyBorder="1" applyAlignment="1">
      <alignment horizontal="center"/>
    </xf>
    <xf numFmtId="0" fontId="13" fillId="17" borderId="29" xfId="0" applyFont="1" applyFill="1" applyBorder="1" applyAlignment="1">
      <alignment horizontal="center"/>
    </xf>
    <xf numFmtId="0" fontId="13" fillId="17" borderId="30" xfId="0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 wrapText="1"/>
    </xf>
    <xf numFmtId="0" fontId="4" fillId="7" borderId="7" xfId="2" applyFont="1" applyFill="1" applyBorder="1" applyAlignment="1">
      <alignment horizontal="center" wrapText="1"/>
    </xf>
    <xf numFmtId="0" fontId="4" fillId="7" borderId="8" xfId="2" applyFont="1" applyFill="1" applyBorder="1" applyAlignment="1">
      <alignment horizontal="center" wrapText="1"/>
    </xf>
    <xf numFmtId="0" fontId="3" fillId="3" borderId="2" xfId="2" applyFont="1" applyFill="1" applyBorder="1" applyAlignment="1">
      <alignment horizontal="center" vertical="top" wrapText="1"/>
    </xf>
    <xf numFmtId="0" fontId="3" fillId="3" borderId="19" xfId="2" applyFont="1" applyFill="1" applyBorder="1" applyAlignment="1">
      <alignment horizontal="center" vertical="top" wrapText="1"/>
    </xf>
    <xf numFmtId="0" fontId="4" fillId="4" borderId="3" xfId="2" applyFont="1" applyFill="1" applyBorder="1" applyAlignment="1">
      <alignment horizontal="left" vertical="top" wrapText="1"/>
    </xf>
    <xf numFmtId="0" fontId="4" fillId="4" borderId="21" xfId="2" applyFont="1" applyFill="1" applyBorder="1" applyAlignment="1">
      <alignment horizontal="left" vertical="top" wrapText="1"/>
    </xf>
    <xf numFmtId="0" fontId="4" fillId="5" borderId="4" xfId="2" applyFont="1" applyFill="1" applyBorder="1" applyAlignment="1">
      <alignment horizontal="left" vertical="top" wrapText="1"/>
    </xf>
    <xf numFmtId="0" fontId="4" fillId="5" borderId="17" xfId="2" applyFont="1" applyFill="1" applyBorder="1" applyAlignment="1">
      <alignment horizontal="left" vertical="top" wrapText="1"/>
    </xf>
    <xf numFmtId="0" fontId="4" fillId="6" borderId="5" xfId="2" applyFont="1" applyFill="1" applyBorder="1" applyAlignment="1">
      <alignment horizontal="left" vertical="top" wrapText="1"/>
    </xf>
    <xf numFmtId="0" fontId="4" fillId="6" borderId="22" xfId="2" applyFont="1" applyFill="1" applyBorder="1" applyAlignment="1">
      <alignment horizontal="left" vertical="top" wrapText="1"/>
    </xf>
    <xf numFmtId="0" fontId="4" fillId="7" borderId="6" xfId="2" applyFont="1" applyFill="1" applyBorder="1" applyAlignment="1">
      <alignment horizontal="center"/>
    </xf>
    <xf numFmtId="0" fontId="4" fillId="7" borderId="7" xfId="2" applyFont="1" applyFill="1" applyBorder="1" applyAlignment="1">
      <alignment horizontal="center"/>
    </xf>
    <xf numFmtId="0" fontId="4" fillId="7" borderId="8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4" fillId="7" borderId="3" xfId="2" applyFont="1" applyFill="1" applyBorder="1" applyAlignment="1">
      <alignment horizontal="center" wrapText="1"/>
    </xf>
    <xf numFmtId="0" fontId="4" fillId="7" borderId="5" xfId="2" applyFont="1" applyFill="1" applyBorder="1" applyAlignment="1">
      <alignment horizontal="center" wrapText="1"/>
    </xf>
    <xf numFmtId="0" fontId="4" fillId="7" borderId="6" xfId="2" applyFont="1" applyFill="1" applyBorder="1" applyAlignment="1">
      <alignment horizontal="center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17" xfId="2" applyFont="1" applyFill="1" applyBorder="1" applyAlignment="1">
      <alignment horizontal="center" vertical="top" wrapText="1"/>
    </xf>
    <xf numFmtId="0" fontId="4" fillId="8" borderId="3" xfId="2" applyFont="1" applyFill="1" applyBorder="1" applyAlignment="1">
      <alignment horizontal="center" wrapText="1"/>
    </xf>
    <xf numFmtId="0" fontId="4" fillId="8" borderId="5" xfId="2" applyFont="1" applyFill="1" applyBorder="1" applyAlignment="1">
      <alignment horizontal="center" wrapText="1"/>
    </xf>
    <xf numFmtId="0" fontId="5" fillId="11" borderId="11" xfId="1" applyFont="1" applyFill="1" applyBorder="1" applyAlignment="1">
      <alignment horizontal="center" vertical="justify"/>
    </xf>
    <xf numFmtId="0" fontId="5" fillId="11" borderId="12" xfId="1" applyFont="1" applyFill="1" applyBorder="1" applyAlignment="1">
      <alignment horizontal="center" vertical="justify"/>
    </xf>
    <xf numFmtId="0" fontId="5" fillId="11" borderId="13" xfId="1" applyFont="1" applyFill="1" applyBorder="1" applyAlignment="1">
      <alignment horizontal="center" vertical="justify"/>
    </xf>
    <xf numFmtId="0" fontId="4" fillId="7" borderId="14" xfId="2" applyFont="1" applyFill="1" applyBorder="1" applyAlignment="1">
      <alignment horizontal="center"/>
    </xf>
    <xf numFmtId="0" fontId="4" fillId="7" borderId="3" xfId="2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10" borderId="4" xfId="2" applyFont="1" applyFill="1" applyBorder="1" applyAlignment="1">
      <alignment horizontal="center" wrapText="1"/>
    </xf>
    <xf numFmtId="0" fontId="4" fillId="10" borderId="17" xfId="2" applyFont="1" applyFill="1" applyBorder="1" applyAlignment="1">
      <alignment horizontal="center" wrapText="1"/>
    </xf>
    <xf numFmtId="0" fontId="4" fillId="7" borderId="9" xfId="2" applyFont="1" applyFill="1" applyBorder="1" applyAlignment="1">
      <alignment horizontal="center" vertical="justify"/>
    </xf>
    <xf numFmtId="0" fontId="4" fillId="7" borderId="15" xfId="2" applyFont="1" applyFill="1" applyBorder="1" applyAlignment="1">
      <alignment horizontal="center" vertical="justify"/>
    </xf>
    <xf numFmtId="0" fontId="4" fillId="7" borderId="7" xfId="2" applyFont="1" applyFill="1" applyBorder="1" applyAlignment="1">
      <alignment horizontal="center" vertical="justify"/>
    </xf>
    <xf numFmtId="0" fontId="4" fillId="7" borderId="8" xfId="2" applyFont="1" applyFill="1" applyBorder="1" applyAlignment="1">
      <alignment horizontal="center" vertical="justify"/>
    </xf>
    <xf numFmtId="0" fontId="4" fillId="7" borderId="6" xfId="2" applyFont="1" applyFill="1" applyBorder="1" applyAlignment="1">
      <alignment horizontal="center" vertical="justify"/>
    </xf>
    <xf numFmtId="0" fontId="4" fillId="3" borderId="8" xfId="2" applyFont="1" applyFill="1" applyBorder="1" applyAlignment="1">
      <alignment horizontal="center" wrapText="1"/>
    </xf>
    <xf numFmtId="0" fontId="4" fillId="9" borderId="4" xfId="2" applyFont="1" applyFill="1" applyBorder="1" applyAlignment="1">
      <alignment horizontal="center" wrapText="1"/>
    </xf>
    <xf numFmtId="0" fontId="4" fillId="9" borderId="17" xfId="2" applyFont="1" applyFill="1" applyBorder="1" applyAlignment="1">
      <alignment horizontal="center" wrapText="1"/>
    </xf>
    <xf numFmtId="0" fontId="4" fillId="10" borderId="10" xfId="2" applyFont="1" applyFill="1" applyBorder="1" applyAlignment="1">
      <alignment horizontal="center" wrapText="1"/>
    </xf>
    <xf numFmtId="0" fontId="4" fillId="10" borderId="18" xfId="2" applyFont="1" applyFill="1" applyBorder="1" applyAlignment="1">
      <alignment horizontal="center" wrapText="1"/>
    </xf>
    <xf numFmtId="0" fontId="3" fillId="13" borderId="46" xfId="0" applyFont="1" applyFill="1" applyBorder="1" applyAlignment="1" applyProtection="1">
      <alignment horizontal="center"/>
    </xf>
    <xf numFmtId="0" fontId="3" fillId="11" borderId="46" xfId="0" applyFont="1" applyFill="1" applyBorder="1" applyAlignment="1" applyProtection="1"/>
    <xf numFmtId="0" fontId="3" fillId="3" borderId="46" xfId="0" applyFont="1" applyFill="1" applyBorder="1" applyAlignment="1" applyProtection="1"/>
    <xf numFmtId="0" fontId="3" fillId="11" borderId="46" xfId="0" applyFont="1" applyFill="1" applyBorder="1" applyAlignment="1" applyProtection="1">
      <alignment horizontal="right"/>
    </xf>
    <xf numFmtId="0" fontId="3" fillId="3" borderId="46" xfId="0" applyFont="1" applyFill="1" applyBorder="1" applyAlignment="1" applyProtection="1">
      <alignment horizontal="right"/>
    </xf>
    <xf numFmtId="0" fontId="4" fillId="11" borderId="46" xfId="0" applyFont="1" applyFill="1" applyBorder="1" applyAlignment="1">
      <alignment horizontal="right"/>
    </xf>
    <xf numFmtId="0" fontId="4" fillId="3" borderId="46" xfId="0" applyFont="1" applyFill="1" applyBorder="1" applyAlignment="1">
      <alignment horizontal="right"/>
    </xf>
    <xf numFmtId="0" fontId="3" fillId="14" borderId="46" xfId="0" applyFont="1" applyFill="1" applyBorder="1" applyAlignment="1" applyProtection="1">
      <alignment horizontal="right"/>
    </xf>
    <xf numFmtId="0" fontId="3" fillId="6" borderId="46" xfId="0" applyFont="1" applyFill="1" applyBorder="1" applyAlignment="1" applyProtection="1">
      <alignment horizontal="right"/>
    </xf>
    <xf numFmtId="0" fontId="3" fillId="0" borderId="46" xfId="0" applyFont="1" applyBorder="1" applyAlignment="1" applyProtection="1">
      <alignment horizontal="right"/>
    </xf>
    <xf numFmtId="0" fontId="3" fillId="0" borderId="46" xfId="0" applyFont="1" applyFill="1" applyBorder="1" applyAlignment="1" applyProtection="1">
      <alignment horizontal="right"/>
    </xf>
    <xf numFmtId="0" fontId="3" fillId="3" borderId="46" xfId="0" applyFont="1" applyFill="1" applyBorder="1" applyAlignment="1"/>
  </cellXfs>
  <cellStyles count="43">
    <cellStyle name="Currency [0] 2" xfId="6"/>
    <cellStyle name="Currency [0] 2 2" xfId="19"/>
    <cellStyle name="Currency [0] 2 3" xfId="31"/>
    <cellStyle name="Excel Built-in Input" xfId="30"/>
    <cellStyle name="Excel Built-in Input 2" xfId="32"/>
    <cellStyle name="Excel Built-in Input 2 2" xfId="40"/>
    <cellStyle name="Excel Built-in Input 2 3" xfId="37"/>
    <cellStyle name="Excel Built-in Input 2 4" xfId="39"/>
    <cellStyle name="Excel Built-in Input 2 5" xfId="41"/>
    <cellStyle name="Excel Built-in Input 2 6" xfId="36"/>
    <cellStyle name="Excel Built-in Input 2 7" xfId="42"/>
    <cellStyle name="Excel Built-in Normal" xfId="7"/>
    <cellStyle name="Input" xfId="1" builtinId="20"/>
    <cellStyle name="Normal" xfId="0" builtinId="0"/>
    <cellStyle name="Normal 10" xfId="8"/>
    <cellStyle name="Normal 10 2" xfId="20"/>
    <cellStyle name="Normal 11" xfId="18"/>
    <cellStyle name="Normal 12" xfId="35"/>
    <cellStyle name="Normal 2" xfId="2"/>
    <cellStyle name="Normal 2 2" xfId="3"/>
    <cellStyle name="Normal 2 2 2" xfId="22"/>
    <cellStyle name="Normal 2 3" xfId="4"/>
    <cellStyle name="Normal 2 3 2" xfId="23"/>
    <cellStyle name="Normal 2 4" xfId="21"/>
    <cellStyle name="Normal 3" xfId="9"/>
    <cellStyle name="Normal 3 2" xfId="10"/>
    <cellStyle name="Normal 3 2 2" xfId="25"/>
    <cellStyle name="Normal 3 3" xfId="24"/>
    <cellStyle name="Normal 3 4" xfId="38"/>
    <cellStyle name="Normal 4" xfId="11"/>
    <cellStyle name="Normal 4 2" xfId="26"/>
    <cellStyle name="Normal 5" xfId="12"/>
    <cellStyle name="Normal 5 2" xfId="27"/>
    <cellStyle name="Normal 5 3" xfId="33"/>
    <cellStyle name="Normal 6" xfId="5"/>
    <cellStyle name="Normal 6 2" xfId="14"/>
    <cellStyle name="Normal 6 3" xfId="28"/>
    <cellStyle name="Normal 7" xfId="13"/>
    <cellStyle name="Normal 7 2" xfId="29"/>
    <cellStyle name="Normal 7 3" xfId="34"/>
    <cellStyle name="Normal 8" xfId="15"/>
    <cellStyle name="Normal 8 2" xfId="16"/>
    <cellStyle name="Normal 9" xfId="17"/>
  </cellStyles>
  <dxfs count="47"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Medium9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69"/>
  <sheetViews>
    <sheetView tabSelected="1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defaultRowHeight="15"/>
  <cols>
    <col min="1" max="1" width="6.140625" customWidth="1"/>
    <col min="2" max="2" width="7.7109375" customWidth="1"/>
    <col min="3" max="3" width="32.42578125" style="27" customWidth="1"/>
    <col min="4" max="4" width="12.28515625" customWidth="1"/>
    <col min="5" max="5" width="15.28515625" bestFit="1" customWidth="1"/>
  </cols>
  <sheetData>
    <row r="1" spans="1:216" ht="24" thickBot="1">
      <c r="A1" s="287" t="s">
        <v>131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  <c r="CZ1" s="287"/>
      <c r="DA1" s="287"/>
      <c r="DB1" s="287"/>
      <c r="DC1" s="287"/>
      <c r="DD1" s="287"/>
      <c r="DE1" s="287"/>
      <c r="DF1" s="287"/>
      <c r="DG1" s="287"/>
      <c r="DH1" s="287"/>
      <c r="DI1" s="287"/>
      <c r="DJ1" s="287"/>
      <c r="DK1" s="287"/>
      <c r="DL1" s="287"/>
      <c r="DM1" s="287"/>
      <c r="DN1" s="287"/>
      <c r="DO1" s="287"/>
      <c r="DP1" s="287"/>
      <c r="DQ1" s="287"/>
      <c r="DR1" s="287"/>
      <c r="DS1" s="287"/>
      <c r="DT1" s="287"/>
      <c r="DU1" s="287"/>
      <c r="DV1" s="287"/>
      <c r="DW1" s="287"/>
    </row>
    <row r="2" spans="1:216" ht="57" customHeight="1">
      <c r="A2" s="263" t="s">
        <v>0</v>
      </c>
      <c r="B2" s="278" t="s">
        <v>63</v>
      </c>
      <c r="C2" s="265" t="s">
        <v>1</v>
      </c>
      <c r="D2" s="267" t="s">
        <v>2</v>
      </c>
      <c r="E2" s="269" t="s">
        <v>3</v>
      </c>
      <c r="F2" s="271" t="s">
        <v>4</v>
      </c>
      <c r="G2" s="272"/>
      <c r="H2" s="272"/>
      <c r="I2" s="273"/>
      <c r="J2" s="274" t="s">
        <v>5</v>
      </c>
      <c r="K2" s="272"/>
      <c r="L2" s="272"/>
      <c r="M2" s="273"/>
      <c r="N2" s="274" t="s">
        <v>6</v>
      </c>
      <c r="O2" s="272"/>
      <c r="P2" s="272"/>
      <c r="Q2" s="273"/>
      <c r="R2" s="274" t="s">
        <v>7</v>
      </c>
      <c r="S2" s="272"/>
      <c r="T2" s="272"/>
      <c r="U2" s="273"/>
      <c r="V2" s="274" t="s">
        <v>8</v>
      </c>
      <c r="W2" s="272"/>
      <c r="X2" s="272"/>
      <c r="Y2" s="273"/>
      <c r="Z2" s="275" t="s">
        <v>9</v>
      </c>
      <c r="AA2" s="275"/>
      <c r="AB2" s="276"/>
      <c r="AC2" s="277" t="s">
        <v>10</v>
      </c>
      <c r="AD2" s="261"/>
      <c r="AE2" s="261"/>
      <c r="AF2" s="262"/>
      <c r="AG2" s="260" t="s">
        <v>11</v>
      </c>
      <c r="AH2" s="261"/>
      <c r="AI2" s="261"/>
      <c r="AJ2" s="262"/>
      <c r="AK2" s="260" t="s">
        <v>12</v>
      </c>
      <c r="AL2" s="261"/>
      <c r="AM2" s="261"/>
      <c r="AN2" s="262"/>
      <c r="AO2" s="275" t="s">
        <v>13</v>
      </c>
      <c r="AP2" s="275"/>
      <c r="AQ2" s="276"/>
      <c r="AR2" s="277" t="s">
        <v>14</v>
      </c>
      <c r="AS2" s="261"/>
      <c r="AT2" s="261"/>
      <c r="AU2" s="262"/>
      <c r="AV2" s="260" t="s">
        <v>15</v>
      </c>
      <c r="AW2" s="261"/>
      <c r="AX2" s="261"/>
      <c r="AY2" s="262"/>
      <c r="AZ2" s="275" t="s">
        <v>16</v>
      </c>
      <c r="BA2" s="275"/>
      <c r="BB2" s="276"/>
      <c r="BC2" s="271" t="s">
        <v>17</v>
      </c>
      <c r="BD2" s="272"/>
      <c r="BE2" s="272"/>
      <c r="BF2" s="272"/>
      <c r="BG2" s="272"/>
      <c r="BH2" s="272"/>
      <c r="BI2" s="272"/>
      <c r="BJ2" s="272"/>
      <c r="BK2" s="272"/>
      <c r="BL2" s="273"/>
      <c r="BM2" s="274" t="s">
        <v>18</v>
      </c>
      <c r="BN2" s="272"/>
      <c r="BO2" s="272"/>
      <c r="BP2" s="272"/>
      <c r="BQ2" s="272"/>
      <c r="BR2" s="272"/>
      <c r="BS2" s="272"/>
      <c r="BT2" s="272"/>
      <c r="BU2" s="272"/>
      <c r="BV2" s="273"/>
      <c r="BW2" s="280" t="s">
        <v>19</v>
      </c>
      <c r="BX2" s="280"/>
      <c r="BY2" s="281"/>
      <c r="BZ2" s="277" t="s">
        <v>20</v>
      </c>
      <c r="CA2" s="262"/>
      <c r="CB2" s="260" t="s">
        <v>21</v>
      </c>
      <c r="CC2" s="262"/>
      <c r="CD2" s="260" t="s">
        <v>22</v>
      </c>
      <c r="CE2" s="262"/>
      <c r="CF2" s="260" t="s">
        <v>23</v>
      </c>
      <c r="CG2" s="262"/>
      <c r="CH2" s="260" t="s">
        <v>24</v>
      </c>
      <c r="CI2" s="295"/>
      <c r="CJ2" s="260" t="s">
        <v>25</v>
      </c>
      <c r="CK2" s="295"/>
      <c r="CL2" s="260" t="s">
        <v>26</v>
      </c>
      <c r="CM2" s="262"/>
      <c r="CN2" s="296" t="s">
        <v>27</v>
      </c>
      <c r="CO2" s="296" t="s">
        <v>28</v>
      </c>
      <c r="CP2" s="298" t="s">
        <v>29</v>
      </c>
      <c r="CQ2" s="282" t="s">
        <v>30</v>
      </c>
      <c r="CR2" s="283"/>
      <c r="CS2" s="284"/>
      <c r="CT2" s="285" t="s">
        <v>31</v>
      </c>
      <c r="CU2" s="286"/>
      <c r="CV2" s="286"/>
      <c r="CW2" s="286" t="s">
        <v>32</v>
      </c>
      <c r="CX2" s="286"/>
      <c r="CY2" s="286"/>
      <c r="CZ2" s="286" t="s">
        <v>33</v>
      </c>
      <c r="DA2" s="286"/>
      <c r="DB2" s="286"/>
      <c r="DC2" s="286" t="s">
        <v>34</v>
      </c>
      <c r="DD2" s="286"/>
      <c r="DE2" s="286"/>
      <c r="DF2" s="286" t="s">
        <v>35</v>
      </c>
      <c r="DG2" s="286"/>
      <c r="DH2" s="286"/>
      <c r="DI2" s="290" t="s">
        <v>36</v>
      </c>
      <c r="DJ2" s="292"/>
      <c r="DK2" s="293"/>
      <c r="DL2" s="290" t="s">
        <v>37</v>
      </c>
      <c r="DM2" s="292"/>
      <c r="DN2" s="291"/>
      <c r="DO2" s="1"/>
      <c r="DP2" s="294" t="s">
        <v>38</v>
      </c>
      <c r="DQ2" s="293"/>
      <c r="DR2" s="288" t="s">
        <v>39</v>
      </c>
      <c r="DS2" s="288" t="s">
        <v>40</v>
      </c>
      <c r="DT2" s="288" t="s">
        <v>41</v>
      </c>
      <c r="DU2" s="288" t="s">
        <v>42</v>
      </c>
      <c r="DV2" s="290" t="s">
        <v>43</v>
      </c>
      <c r="DW2" s="291"/>
    </row>
    <row r="3" spans="1:216" s="5" customFormat="1" ht="75">
      <c r="A3" s="264"/>
      <c r="B3" s="279"/>
      <c r="C3" s="266"/>
      <c r="D3" s="268"/>
      <c r="E3" s="270"/>
      <c r="F3" s="6" t="s">
        <v>44</v>
      </c>
      <c r="G3" s="7" t="s">
        <v>27</v>
      </c>
      <c r="H3" s="24" t="s">
        <v>28</v>
      </c>
      <c r="I3" s="8" t="s">
        <v>45</v>
      </c>
      <c r="J3" s="8" t="s">
        <v>46</v>
      </c>
      <c r="K3" s="8" t="s">
        <v>27</v>
      </c>
      <c r="L3" s="25" t="s">
        <v>28</v>
      </c>
      <c r="M3" s="8" t="s">
        <v>45</v>
      </c>
      <c r="N3" s="8" t="s">
        <v>47</v>
      </c>
      <c r="O3" s="8" t="s">
        <v>27</v>
      </c>
      <c r="P3" s="25" t="s">
        <v>28</v>
      </c>
      <c r="Q3" s="8" t="s">
        <v>45</v>
      </c>
      <c r="R3" s="8" t="s">
        <v>46</v>
      </c>
      <c r="S3" s="8" t="s">
        <v>27</v>
      </c>
      <c r="T3" s="25" t="s">
        <v>28</v>
      </c>
      <c r="U3" s="8" t="s">
        <v>45</v>
      </c>
      <c r="V3" s="8" t="s">
        <v>47</v>
      </c>
      <c r="W3" s="8" t="s">
        <v>27</v>
      </c>
      <c r="X3" s="25" t="s">
        <v>28</v>
      </c>
      <c r="Y3" s="8" t="s">
        <v>45</v>
      </c>
      <c r="Z3" s="8" t="s">
        <v>48</v>
      </c>
      <c r="AA3" s="25" t="s">
        <v>49</v>
      </c>
      <c r="AB3" s="9" t="s">
        <v>45</v>
      </c>
      <c r="AC3" s="10" t="s">
        <v>44</v>
      </c>
      <c r="AD3" s="8" t="s">
        <v>27</v>
      </c>
      <c r="AE3" s="25" t="s">
        <v>28</v>
      </c>
      <c r="AF3" s="8" t="s">
        <v>45</v>
      </c>
      <c r="AG3" s="8" t="s">
        <v>44</v>
      </c>
      <c r="AH3" s="8" t="s">
        <v>27</v>
      </c>
      <c r="AI3" s="25" t="s">
        <v>28</v>
      </c>
      <c r="AJ3" s="8" t="s">
        <v>45</v>
      </c>
      <c r="AK3" s="8" t="s">
        <v>44</v>
      </c>
      <c r="AL3" s="8" t="s">
        <v>27</v>
      </c>
      <c r="AM3" s="25" t="s">
        <v>28</v>
      </c>
      <c r="AN3" s="8" t="s">
        <v>45</v>
      </c>
      <c r="AO3" s="8" t="s">
        <v>48</v>
      </c>
      <c r="AP3" s="25" t="s">
        <v>49</v>
      </c>
      <c r="AQ3" s="9" t="s">
        <v>45</v>
      </c>
      <c r="AR3" s="10" t="s">
        <v>44</v>
      </c>
      <c r="AS3" s="8" t="s">
        <v>27</v>
      </c>
      <c r="AT3" s="25" t="s">
        <v>28</v>
      </c>
      <c r="AU3" s="8" t="s">
        <v>45</v>
      </c>
      <c r="AV3" s="8" t="s">
        <v>50</v>
      </c>
      <c r="AW3" s="8" t="s">
        <v>27</v>
      </c>
      <c r="AX3" s="25" t="s">
        <v>28</v>
      </c>
      <c r="AY3" s="8" t="s">
        <v>45</v>
      </c>
      <c r="AZ3" s="8" t="s">
        <v>48</v>
      </c>
      <c r="BA3" s="25" t="s">
        <v>49</v>
      </c>
      <c r="BB3" s="9" t="s">
        <v>45</v>
      </c>
      <c r="BC3" s="10" t="s">
        <v>51</v>
      </c>
      <c r="BD3" s="11" t="s">
        <v>52</v>
      </c>
      <c r="BE3" s="10" t="s">
        <v>53</v>
      </c>
      <c r="BF3" s="11" t="s">
        <v>54</v>
      </c>
      <c r="BG3" s="10" t="s">
        <v>55</v>
      </c>
      <c r="BH3" s="11" t="s">
        <v>56</v>
      </c>
      <c r="BI3" s="8" t="s">
        <v>45</v>
      </c>
      <c r="BJ3" s="8" t="s">
        <v>27</v>
      </c>
      <c r="BK3" s="11" t="s">
        <v>28</v>
      </c>
      <c r="BL3" s="8" t="s">
        <v>45</v>
      </c>
      <c r="BM3" s="10" t="s">
        <v>57</v>
      </c>
      <c r="BN3" s="11" t="s">
        <v>52</v>
      </c>
      <c r="BO3" s="10" t="s">
        <v>58</v>
      </c>
      <c r="BP3" s="11" t="s">
        <v>54</v>
      </c>
      <c r="BQ3" s="10" t="s">
        <v>59</v>
      </c>
      <c r="BR3" s="11" t="s">
        <v>56</v>
      </c>
      <c r="BS3" s="8" t="s">
        <v>45</v>
      </c>
      <c r="BT3" s="8" t="s">
        <v>27</v>
      </c>
      <c r="BU3" s="11" t="s">
        <v>28</v>
      </c>
      <c r="BV3" s="12" t="s">
        <v>45</v>
      </c>
      <c r="BW3" s="12" t="s">
        <v>48</v>
      </c>
      <c r="BX3" s="26" t="s">
        <v>49</v>
      </c>
      <c r="BY3" s="13" t="s">
        <v>45</v>
      </c>
      <c r="BZ3" s="14" t="s">
        <v>60</v>
      </c>
      <c r="CA3" s="15" t="s">
        <v>49</v>
      </c>
      <c r="CB3" s="16" t="s">
        <v>60</v>
      </c>
      <c r="CC3" s="15" t="s">
        <v>49</v>
      </c>
      <c r="CD3" s="16" t="s">
        <v>60</v>
      </c>
      <c r="CE3" s="15" t="s">
        <v>49</v>
      </c>
      <c r="CF3" s="16" t="s">
        <v>60</v>
      </c>
      <c r="CG3" s="15" t="s">
        <v>49</v>
      </c>
      <c r="CH3" s="16" t="s">
        <v>60</v>
      </c>
      <c r="CI3" s="15" t="s">
        <v>49</v>
      </c>
      <c r="CJ3" s="16" t="s">
        <v>60</v>
      </c>
      <c r="CK3" s="15" t="s">
        <v>49</v>
      </c>
      <c r="CL3" s="16" t="s">
        <v>60</v>
      </c>
      <c r="CM3" s="15" t="s">
        <v>49</v>
      </c>
      <c r="CN3" s="297"/>
      <c r="CO3" s="297"/>
      <c r="CP3" s="299"/>
      <c r="CQ3" s="17" t="s">
        <v>48</v>
      </c>
      <c r="CR3" s="18" t="s">
        <v>49</v>
      </c>
      <c r="CS3" s="19" t="s">
        <v>45</v>
      </c>
      <c r="CT3" s="20" t="s">
        <v>48</v>
      </c>
      <c r="CU3" s="26" t="s">
        <v>49</v>
      </c>
      <c r="CV3" s="12" t="s">
        <v>45</v>
      </c>
      <c r="CW3" s="12" t="s">
        <v>48</v>
      </c>
      <c r="CX3" s="26" t="s">
        <v>49</v>
      </c>
      <c r="CY3" s="12" t="s">
        <v>45</v>
      </c>
      <c r="CZ3" s="12" t="s">
        <v>48</v>
      </c>
      <c r="DA3" s="26" t="s">
        <v>49</v>
      </c>
      <c r="DB3" s="12" t="s">
        <v>45</v>
      </c>
      <c r="DC3" s="12" t="s">
        <v>48</v>
      </c>
      <c r="DD3" s="26" t="s">
        <v>49</v>
      </c>
      <c r="DE3" s="12" t="s">
        <v>45</v>
      </c>
      <c r="DF3" s="12" t="s">
        <v>48</v>
      </c>
      <c r="DG3" s="26" t="s">
        <v>49</v>
      </c>
      <c r="DH3" s="12" t="s">
        <v>45</v>
      </c>
      <c r="DI3" s="12" t="s">
        <v>48</v>
      </c>
      <c r="DJ3" s="26" t="s">
        <v>49</v>
      </c>
      <c r="DK3" s="12" t="s">
        <v>45</v>
      </c>
      <c r="DL3" s="12" t="s">
        <v>48</v>
      </c>
      <c r="DM3" s="26" t="s">
        <v>49</v>
      </c>
      <c r="DN3" s="13" t="s">
        <v>45</v>
      </c>
      <c r="DO3" s="21"/>
      <c r="DP3" s="2" t="s">
        <v>48</v>
      </c>
      <c r="DQ3" s="3" t="s">
        <v>61</v>
      </c>
      <c r="DR3" s="289"/>
      <c r="DS3" s="289"/>
      <c r="DT3" s="289"/>
      <c r="DU3" s="289"/>
      <c r="DV3" s="3" t="s">
        <v>48</v>
      </c>
      <c r="DW3" s="4" t="s">
        <v>61</v>
      </c>
    </row>
    <row r="4" spans="1:216" s="157" customFormat="1" ht="21" customHeight="1">
      <c r="A4" s="206">
        <v>1</v>
      </c>
      <c r="B4" s="158">
        <v>1767</v>
      </c>
      <c r="C4" s="170" t="s">
        <v>83</v>
      </c>
      <c r="D4" s="171" t="s">
        <v>64</v>
      </c>
      <c r="E4" s="172" t="s">
        <v>65</v>
      </c>
      <c r="F4" s="177">
        <v>4</v>
      </c>
      <c r="G4" s="162">
        <v>96</v>
      </c>
      <c r="H4" s="163">
        <v>102</v>
      </c>
      <c r="I4" s="28">
        <f t="shared" ref="I4:I53" si="0">SUM(G4:H4)</f>
        <v>198</v>
      </c>
      <c r="J4" s="177">
        <v>4</v>
      </c>
      <c r="K4" s="178">
        <v>110</v>
      </c>
      <c r="L4" s="163">
        <v>112</v>
      </c>
      <c r="M4" s="28">
        <f t="shared" ref="M4:M53" si="1">SUM(K4:L4)</f>
        <v>222</v>
      </c>
      <c r="N4" s="177">
        <v>4</v>
      </c>
      <c r="O4" s="178">
        <v>106</v>
      </c>
      <c r="P4" s="163">
        <v>120</v>
      </c>
      <c r="Q4" s="28">
        <f t="shared" ref="Q4:Q53" si="2">SUM(O4:P4)</f>
        <v>226</v>
      </c>
      <c r="R4" s="177">
        <v>4</v>
      </c>
      <c r="S4" s="178">
        <v>121</v>
      </c>
      <c r="T4" s="163">
        <v>108</v>
      </c>
      <c r="U4" s="28">
        <f t="shared" ref="U4:U53" si="3">SUM(S4:T4)</f>
        <v>229</v>
      </c>
      <c r="V4" s="177">
        <v>4</v>
      </c>
      <c r="W4" s="178">
        <v>130</v>
      </c>
      <c r="X4" s="179">
        <v>101</v>
      </c>
      <c r="Y4" s="28">
        <f t="shared" ref="Y4:Y53" si="4">SUM(W4:X4)</f>
        <v>231</v>
      </c>
      <c r="Z4" s="164">
        <v>563</v>
      </c>
      <c r="AA4" s="165">
        <v>543</v>
      </c>
      <c r="AB4" s="28">
        <f t="shared" ref="AB4:AB53" si="5">SUM(Z4:AA4)</f>
        <v>1106</v>
      </c>
      <c r="AC4" s="177">
        <v>4</v>
      </c>
      <c r="AD4" s="178">
        <v>103</v>
      </c>
      <c r="AE4" s="179">
        <v>99</v>
      </c>
      <c r="AF4" s="28">
        <f t="shared" ref="AF4:AF53" si="6">SUM(AD4:AE4)</f>
        <v>202</v>
      </c>
      <c r="AG4" s="177">
        <v>4</v>
      </c>
      <c r="AH4" s="178">
        <v>117</v>
      </c>
      <c r="AI4" s="179">
        <v>92</v>
      </c>
      <c r="AJ4" s="28">
        <f t="shared" ref="AJ4:AJ53" si="7">SUM(AH4:AI4)</f>
        <v>209</v>
      </c>
      <c r="AK4" s="177">
        <v>4</v>
      </c>
      <c r="AL4" s="178">
        <v>116</v>
      </c>
      <c r="AM4" s="179">
        <v>79</v>
      </c>
      <c r="AN4" s="28">
        <f t="shared" ref="AN4:AN53" si="8">SUM(AL4:AM4)</f>
        <v>195</v>
      </c>
      <c r="AO4" s="164">
        <v>336</v>
      </c>
      <c r="AP4" s="165">
        <v>270</v>
      </c>
      <c r="AQ4" s="28">
        <f t="shared" ref="AQ4:AQ53" si="9">SUM(AO4:AP4)</f>
        <v>606</v>
      </c>
      <c r="AR4" s="177">
        <v>4</v>
      </c>
      <c r="AS4" s="178">
        <v>98</v>
      </c>
      <c r="AT4" s="179">
        <v>103</v>
      </c>
      <c r="AU4" s="28">
        <f t="shared" ref="AU4:AU53" si="10">SUM(AS4:AT4)</f>
        <v>201</v>
      </c>
      <c r="AV4" s="177">
        <v>4</v>
      </c>
      <c r="AW4" s="207">
        <v>107</v>
      </c>
      <c r="AX4" s="207">
        <v>90</v>
      </c>
      <c r="AY4" s="28">
        <f t="shared" ref="AY4:AY53" si="11">SUM(AW4:AX4)</f>
        <v>197</v>
      </c>
      <c r="AZ4" s="164">
        <v>205</v>
      </c>
      <c r="BA4" s="165">
        <v>193</v>
      </c>
      <c r="BB4" s="28">
        <f t="shared" ref="BB4:BB53" si="12">SUM(AZ4:BA4)</f>
        <v>398</v>
      </c>
      <c r="BC4" s="177">
        <v>2</v>
      </c>
      <c r="BD4" s="179">
        <v>94</v>
      </c>
      <c r="BE4" s="177">
        <v>1</v>
      </c>
      <c r="BF4" s="179">
        <v>56</v>
      </c>
      <c r="BG4" s="177">
        <v>0</v>
      </c>
      <c r="BH4" s="179">
        <v>0</v>
      </c>
      <c r="BI4" s="31">
        <f t="shared" ref="BI4:BI53" si="13">SUM(BD4,BF4,BH4)</f>
        <v>150</v>
      </c>
      <c r="BJ4" s="178">
        <v>80</v>
      </c>
      <c r="BK4" s="179">
        <v>70</v>
      </c>
      <c r="BL4" s="31">
        <f t="shared" ref="BL4:BL53" si="14">SUM(BJ4:BK4)</f>
        <v>150</v>
      </c>
      <c r="BM4" s="177">
        <v>2</v>
      </c>
      <c r="BN4" s="179">
        <v>85</v>
      </c>
      <c r="BO4" s="177">
        <v>1</v>
      </c>
      <c r="BP4" s="179">
        <v>55</v>
      </c>
      <c r="BQ4" s="177">
        <v>0</v>
      </c>
      <c r="BR4" s="179">
        <v>0</v>
      </c>
      <c r="BS4" s="31">
        <f t="shared" ref="BS4:BS53" si="15">SUM(BN4,BP4,BR4)</f>
        <v>140</v>
      </c>
      <c r="BT4" s="178">
        <v>64</v>
      </c>
      <c r="BU4" s="179">
        <v>76</v>
      </c>
      <c r="BV4" s="31">
        <f t="shared" ref="BV4:BV53" si="16">SUM(BT4:BU4)</f>
        <v>140</v>
      </c>
      <c r="BW4" s="164">
        <f t="shared" ref="BW4:BX19" si="17">SUM(BJ4,BT4)</f>
        <v>144</v>
      </c>
      <c r="BX4" s="165">
        <f t="shared" si="17"/>
        <v>146</v>
      </c>
      <c r="BY4" s="28">
        <f t="shared" ref="BY4:BY53" si="18">SUM(BI4,BS4)</f>
        <v>290</v>
      </c>
      <c r="BZ4" s="180">
        <v>487</v>
      </c>
      <c r="CA4" s="179">
        <v>443</v>
      </c>
      <c r="CB4" s="180">
        <v>307</v>
      </c>
      <c r="CC4" s="179">
        <v>292</v>
      </c>
      <c r="CD4" s="180">
        <v>65</v>
      </c>
      <c r="CE4" s="179">
        <v>63</v>
      </c>
      <c r="CF4" s="180">
        <v>6</v>
      </c>
      <c r="CG4" s="179">
        <v>5</v>
      </c>
      <c r="CH4" s="180">
        <v>223</v>
      </c>
      <c r="CI4" s="179">
        <v>231</v>
      </c>
      <c r="CJ4" s="180">
        <v>49</v>
      </c>
      <c r="CK4" s="179">
        <v>33</v>
      </c>
      <c r="CL4" s="180">
        <v>111</v>
      </c>
      <c r="CM4" s="179">
        <v>85</v>
      </c>
      <c r="CN4" s="32">
        <f t="shared" ref="CN4:CN53" si="19">SUM(BZ4,CB4,CD4,CF4,CH4,CJ4,CL4)</f>
        <v>1248</v>
      </c>
      <c r="CO4" s="32">
        <f t="shared" ref="CO4:CO53" si="20">SUM(CA4,CC4,CE4,CG4,CI4,CK4,CM4)</f>
        <v>1152</v>
      </c>
      <c r="CP4" s="33">
        <f t="shared" ref="CP4:CP53" si="21">SUM(CN4:CO4)</f>
        <v>2400</v>
      </c>
      <c r="CQ4" s="166">
        <f t="shared" ref="CQ4:CR19" si="22">SUM(Z4,AO4,AZ4,BW4)</f>
        <v>1248</v>
      </c>
      <c r="CR4" s="166">
        <f t="shared" si="22"/>
        <v>1152</v>
      </c>
      <c r="CS4" s="34">
        <f t="shared" ref="CS4:CS53" si="23">SUM(I4,M4,Q4,U4,Y4,AF4,AJ4,AN4,AU4,AY4,BI4,BS4)</f>
        <v>2400</v>
      </c>
      <c r="CT4" s="181">
        <v>746</v>
      </c>
      <c r="CU4" s="182">
        <v>662</v>
      </c>
      <c r="CV4" s="35">
        <f t="shared" ref="CV4:CV53" si="24">SUM(CT4:CU4)</f>
        <v>1408</v>
      </c>
      <c r="CW4" s="181">
        <v>82</v>
      </c>
      <c r="CX4" s="182">
        <v>96</v>
      </c>
      <c r="CY4" s="35">
        <f t="shared" ref="CY4:CY53" si="25">SUM(CW4:CX4)</f>
        <v>178</v>
      </c>
      <c r="CZ4" s="181">
        <v>40</v>
      </c>
      <c r="DA4" s="183">
        <v>52</v>
      </c>
      <c r="DB4" s="35">
        <f t="shared" ref="DB4:DB53" si="26">SUM(CZ4:DA4)</f>
        <v>92</v>
      </c>
      <c r="DC4" s="181">
        <v>22</v>
      </c>
      <c r="DD4" s="183">
        <v>16</v>
      </c>
      <c r="DE4" s="35">
        <f t="shared" ref="DE4:DE53" si="27">SUM(DC4:DD4)</f>
        <v>38</v>
      </c>
      <c r="DF4" s="181">
        <v>358</v>
      </c>
      <c r="DG4" s="183">
        <v>326</v>
      </c>
      <c r="DH4" s="35">
        <f t="shared" ref="DH4:DH53" si="28">SUM(DF4:DG4)</f>
        <v>684</v>
      </c>
      <c r="DI4" s="181">
        <v>0</v>
      </c>
      <c r="DJ4" s="183">
        <v>0</v>
      </c>
      <c r="DK4" s="35">
        <f t="shared" ref="DK4:DK53" si="29">SUM(DI4:DJ4)</f>
        <v>0</v>
      </c>
      <c r="DL4" s="167">
        <f t="shared" ref="DL4:DL53" si="30">CT4+CW4+CZ4+DC4+DF4+DI4</f>
        <v>1248</v>
      </c>
      <c r="DM4" s="168">
        <f t="shared" ref="DM4:DM53" si="31">CU4+CX4+DA4+DD4+DG4+DJ4</f>
        <v>1152</v>
      </c>
      <c r="DN4" s="28">
        <f t="shared" ref="DN4:DN53" si="32">SUM(DL4:DM4)</f>
        <v>2400</v>
      </c>
      <c r="DO4" s="201"/>
      <c r="DP4" s="28">
        <f t="shared" ref="DP4:DP53" si="33">SUM(CQ4-DL4)</f>
        <v>0</v>
      </c>
      <c r="DQ4" s="28">
        <f t="shared" ref="DQ4:DQ53" si="34">SUM(CR4-DM4)</f>
        <v>0</v>
      </c>
      <c r="DR4" s="36">
        <f t="shared" ref="DR4:DR53" si="35">SUM(CS4)</f>
        <v>2400</v>
      </c>
      <c r="DS4" s="29">
        <f t="shared" ref="DS4:DS53" si="36">SUM(CP4)</f>
        <v>2400</v>
      </c>
      <c r="DT4" s="30">
        <f t="shared" ref="DT4:DT53" si="37">SUM(CP4-CS4)</f>
        <v>0</v>
      </c>
      <c r="DU4" s="30">
        <f t="shared" ref="DU4:DU53" si="38">SUM(CP4-DN4)</f>
        <v>0</v>
      </c>
      <c r="DV4" s="28">
        <f t="shared" ref="DV4:DW53" si="39">SUM(CN4-CQ4)</f>
        <v>0</v>
      </c>
      <c r="DW4" s="28">
        <f t="shared" ref="DW4:DW53" si="40">SUM(CO4-CR4)</f>
        <v>0</v>
      </c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HG4" s="156"/>
    </row>
    <row r="5" spans="1:216" s="23" customFormat="1" ht="21" customHeight="1">
      <c r="A5" s="158">
        <v>2</v>
      </c>
      <c r="B5" s="158">
        <v>1768</v>
      </c>
      <c r="C5" s="170" t="s">
        <v>84</v>
      </c>
      <c r="D5" s="171" t="s">
        <v>64</v>
      </c>
      <c r="E5" s="172" t="s">
        <v>65</v>
      </c>
      <c r="F5" s="177">
        <v>4</v>
      </c>
      <c r="G5" s="162">
        <v>109</v>
      </c>
      <c r="H5" s="163">
        <v>95</v>
      </c>
      <c r="I5" s="28">
        <f t="shared" si="0"/>
        <v>204</v>
      </c>
      <c r="J5" s="177">
        <v>4</v>
      </c>
      <c r="K5" s="178">
        <v>124</v>
      </c>
      <c r="L5" s="163">
        <v>86</v>
      </c>
      <c r="M5" s="28">
        <f t="shared" si="1"/>
        <v>210</v>
      </c>
      <c r="N5" s="177">
        <v>4</v>
      </c>
      <c r="O5" s="178">
        <v>122</v>
      </c>
      <c r="P5" s="163">
        <v>77</v>
      </c>
      <c r="Q5" s="28">
        <f t="shared" si="2"/>
        <v>199</v>
      </c>
      <c r="R5" s="177">
        <v>4</v>
      </c>
      <c r="S5" s="178">
        <v>132</v>
      </c>
      <c r="T5" s="163">
        <v>92</v>
      </c>
      <c r="U5" s="28">
        <f t="shared" si="3"/>
        <v>224</v>
      </c>
      <c r="V5" s="177">
        <v>4</v>
      </c>
      <c r="W5" s="178">
        <v>108</v>
      </c>
      <c r="X5" s="179">
        <v>103</v>
      </c>
      <c r="Y5" s="28">
        <f t="shared" si="4"/>
        <v>211</v>
      </c>
      <c r="Z5" s="164">
        <f t="shared" ref="Z5:AA5" si="41">SUM(G5,K5,O5,S5,W5)</f>
        <v>595</v>
      </c>
      <c r="AA5" s="165">
        <f t="shared" si="41"/>
        <v>453</v>
      </c>
      <c r="AB5" s="28">
        <f t="shared" si="5"/>
        <v>1048</v>
      </c>
      <c r="AC5" s="177">
        <v>4</v>
      </c>
      <c r="AD5" s="178">
        <v>98</v>
      </c>
      <c r="AE5" s="179">
        <v>105</v>
      </c>
      <c r="AF5" s="28">
        <f t="shared" si="6"/>
        <v>203</v>
      </c>
      <c r="AG5" s="177">
        <v>4</v>
      </c>
      <c r="AH5" s="178">
        <v>103</v>
      </c>
      <c r="AI5" s="179">
        <v>100</v>
      </c>
      <c r="AJ5" s="28">
        <f t="shared" si="7"/>
        <v>203</v>
      </c>
      <c r="AK5" s="177">
        <v>4</v>
      </c>
      <c r="AL5" s="178">
        <v>98</v>
      </c>
      <c r="AM5" s="179">
        <v>106</v>
      </c>
      <c r="AN5" s="28">
        <f t="shared" si="8"/>
        <v>204</v>
      </c>
      <c r="AO5" s="164">
        <f t="shared" ref="AO5:AP18" si="42">SUM(AD5,AH5,AL5)</f>
        <v>299</v>
      </c>
      <c r="AP5" s="165">
        <f t="shared" si="42"/>
        <v>311</v>
      </c>
      <c r="AQ5" s="28">
        <f t="shared" si="9"/>
        <v>610</v>
      </c>
      <c r="AR5" s="177">
        <v>4</v>
      </c>
      <c r="AS5" s="178">
        <v>99</v>
      </c>
      <c r="AT5" s="179">
        <v>90</v>
      </c>
      <c r="AU5" s="28">
        <f t="shared" si="10"/>
        <v>189</v>
      </c>
      <c r="AV5" s="177">
        <v>4</v>
      </c>
      <c r="AW5" s="178">
        <v>106</v>
      </c>
      <c r="AX5" s="179">
        <v>84</v>
      </c>
      <c r="AY5" s="28">
        <f t="shared" si="11"/>
        <v>190</v>
      </c>
      <c r="AZ5" s="164">
        <f t="shared" ref="AZ5:BA18" si="43">SUM(AS5,AW5)</f>
        <v>205</v>
      </c>
      <c r="BA5" s="165">
        <f t="shared" si="43"/>
        <v>174</v>
      </c>
      <c r="BB5" s="28">
        <f t="shared" si="12"/>
        <v>379</v>
      </c>
      <c r="BC5" s="177">
        <v>2</v>
      </c>
      <c r="BD5" s="179">
        <v>105</v>
      </c>
      <c r="BE5" s="177">
        <v>1</v>
      </c>
      <c r="BF5" s="179">
        <v>55</v>
      </c>
      <c r="BG5" s="177">
        <v>0</v>
      </c>
      <c r="BH5" s="179">
        <v>0</v>
      </c>
      <c r="BI5" s="31">
        <f t="shared" si="13"/>
        <v>160</v>
      </c>
      <c r="BJ5" s="178">
        <v>84</v>
      </c>
      <c r="BK5" s="179">
        <v>76</v>
      </c>
      <c r="BL5" s="31">
        <f t="shared" si="14"/>
        <v>160</v>
      </c>
      <c r="BM5" s="177">
        <v>2</v>
      </c>
      <c r="BN5" s="179">
        <v>109</v>
      </c>
      <c r="BO5" s="177">
        <v>1</v>
      </c>
      <c r="BP5" s="179">
        <v>51</v>
      </c>
      <c r="BQ5" s="177">
        <v>0</v>
      </c>
      <c r="BR5" s="179">
        <v>0</v>
      </c>
      <c r="BS5" s="31">
        <f t="shared" si="15"/>
        <v>160</v>
      </c>
      <c r="BT5" s="178">
        <v>95</v>
      </c>
      <c r="BU5" s="179">
        <v>65</v>
      </c>
      <c r="BV5" s="31">
        <f t="shared" si="16"/>
        <v>160</v>
      </c>
      <c r="BW5" s="164">
        <f t="shared" si="17"/>
        <v>179</v>
      </c>
      <c r="BX5" s="165">
        <f t="shared" si="17"/>
        <v>141</v>
      </c>
      <c r="BY5" s="28">
        <f t="shared" si="18"/>
        <v>320</v>
      </c>
      <c r="BZ5" s="180">
        <v>538</v>
      </c>
      <c r="CA5" s="179">
        <v>466</v>
      </c>
      <c r="CB5" s="180">
        <v>315</v>
      </c>
      <c r="CC5" s="179">
        <v>275</v>
      </c>
      <c r="CD5" s="180">
        <v>43</v>
      </c>
      <c r="CE5" s="179">
        <v>28</v>
      </c>
      <c r="CF5" s="180">
        <v>11</v>
      </c>
      <c r="CG5" s="179">
        <v>8</v>
      </c>
      <c r="CH5" s="180">
        <v>307</v>
      </c>
      <c r="CI5" s="179">
        <v>248</v>
      </c>
      <c r="CJ5" s="180">
        <v>28</v>
      </c>
      <c r="CK5" s="179">
        <v>26</v>
      </c>
      <c r="CL5" s="180">
        <v>36</v>
      </c>
      <c r="CM5" s="179">
        <v>28</v>
      </c>
      <c r="CN5" s="32">
        <f t="shared" si="19"/>
        <v>1278</v>
      </c>
      <c r="CO5" s="32">
        <f t="shared" si="20"/>
        <v>1079</v>
      </c>
      <c r="CP5" s="33">
        <f t="shared" si="21"/>
        <v>2357</v>
      </c>
      <c r="CQ5" s="166">
        <f t="shared" si="22"/>
        <v>1278</v>
      </c>
      <c r="CR5" s="166">
        <f t="shared" si="22"/>
        <v>1079</v>
      </c>
      <c r="CS5" s="34">
        <f t="shared" si="23"/>
        <v>2357</v>
      </c>
      <c r="CT5" s="181">
        <v>522</v>
      </c>
      <c r="CU5" s="182">
        <v>443</v>
      </c>
      <c r="CV5" s="35">
        <f t="shared" si="24"/>
        <v>965</v>
      </c>
      <c r="CW5" s="181">
        <v>159</v>
      </c>
      <c r="CX5" s="182">
        <v>149</v>
      </c>
      <c r="CY5" s="35">
        <f t="shared" si="25"/>
        <v>308</v>
      </c>
      <c r="CZ5" s="181">
        <v>75</v>
      </c>
      <c r="DA5" s="183">
        <v>72</v>
      </c>
      <c r="DB5" s="35">
        <f t="shared" si="26"/>
        <v>147</v>
      </c>
      <c r="DC5" s="181">
        <v>28</v>
      </c>
      <c r="DD5" s="183">
        <v>21</v>
      </c>
      <c r="DE5" s="35">
        <f t="shared" si="27"/>
        <v>49</v>
      </c>
      <c r="DF5" s="181">
        <v>494</v>
      </c>
      <c r="DG5" s="183">
        <v>394</v>
      </c>
      <c r="DH5" s="35">
        <f t="shared" si="28"/>
        <v>888</v>
      </c>
      <c r="DI5" s="181">
        <v>0</v>
      </c>
      <c r="DJ5" s="183">
        <v>0</v>
      </c>
      <c r="DK5" s="35">
        <f t="shared" si="29"/>
        <v>0</v>
      </c>
      <c r="DL5" s="167">
        <f t="shared" si="30"/>
        <v>1278</v>
      </c>
      <c r="DM5" s="168">
        <f t="shared" si="31"/>
        <v>1079</v>
      </c>
      <c r="DN5" s="28">
        <f t="shared" si="32"/>
        <v>2357</v>
      </c>
      <c r="DO5" s="201"/>
      <c r="DP5" s="28">
        <f t="shared" si="33"/>
        <v>0</v>
      </c>
      <c r="DQ5" s="28">
        <f t="shared" si="34"/>
        <v>0</v>
      </c>
      <c r="DR5" s="36">
        <f t="shared" si="35"/>
        <v>2357</v>
      </c>
      <c r="DS5" s="29">
        <f t="shared" si="36"/>
        <v>2357</v>
      </c>
      <c r="DT5" s="30">
        <f t="shared" si="37"/>
        <v>0</v>
      </c>
      <c r="DU5" s="30">
        <f t="shared" si="38"/>
        <v>0</v>
      </c>
      <c r="DV5" s="28">
        <f t="shared" si="39"/>
        <v>0</v>
      </c>
      <c r="DW5" s="28">
        <f t="shared" si="40"/>
        <v>0</v>
      </c>
      <c r="DX5" s="161"/>
      <c r="DY5" s="161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3"/>
      <c r="HH5" s="42"/>
    </row>
    <row r="6" spans="1:216" s="23" customFormat="1" ht="21" customHeight="1">
      <c r="A6" s="158">
        <v>3</v>
      </c>
      <c r="B6" s="158">
        <v>1769</v>
      </c>
      <c r="C6" s="170" t="s">
        <v>85</v>
      </c>
      <c r="D6" s="171" t="s">
        <v>64</v>
      </c>
      <c r="E6" s="172" t="s">
        <v>65</v>
      </c>
      <c r="F6" s="177">
        <v>4</v>
      </c>
      <c r="G6" s="178">
        <v>92</v>
      </c>
      <c r="H6" s="179">
        <v>102</v>
      </c>
      <c r="I6" s="28">
        <f t="shared" si="0"/>
        <v>194</v>
      </c>
      <c r="J6" s="177">
        <v>4</v>
      </c>
      <c r="K6" s="178">
        <v>98</v>
      </c>
      <c r="L6" s="179">
        <v>107</v>
      </c>
      <c r="M6" s="28">
        <f t="shared" si="1"/>
        <v>205</v>
      </c>
      <c r="N6" s="177">
        <v>4</v>
      </c>
      <c r="O6" s="178">
        <v>108</v>
      </c>
      <c r="P6" s="179">
        <v>92</v>
      </c>
      <c r="Q6" s="28">
        <f t="shared" si="2"/>
        <v>200</v>
      </c>
      <c r="R6" s="177">
        <v>4</v>
      </c>
      <c r="S6" s="178">
        <v>109</v>
      </c>
      <c r="T6" s="179">
        <v>88</v>
      </c>
      <c r="U6" s="28">
        <f t="shared" si="3"/>
        <v>197</v>
      </c>
      <c r="V6" s="177">
        <v>4</v>
      </c>
      <c r="W6" s="178">
        <v>106</v>
      </c>
      <c r="X6" s="179">
        <v>81</v>
      </c>
      <c r="Y6" s="28">
        <f t="shared" si="4"/>
        <v>187</v>
      </c>
      <c r="Z6" s="164">
        <f t="shared" ref="Z6:AA17" si="44">SUM(G6,K6,O6,S6,W6)</f>
        <v>513</v>
      </c>
      <c r="AA6" s="165">
        <f t="shared" si="44"/>
        <v>470</v>
      </c>
      <c r="AB6" s="28">
        <f t="shared" si="5"/>
        <v>983</v>
      </c>
      <c r="AC6" s="177">
        <v>4</v>
      </c>
      <c r="AD6" s="178">
        <v>106</v>
      </c>
      <c r="AE6" s="179">
        <v>93</v>
      </c>
      <c r="AF6" s="28">
        <f t="shared" si="6"/>
        <v>199</v>
      </c>
      <c r="AG6" s="177">
        <v>4</v>
      </c>
      <c r="AH6" s="178">
        <v>96</v>
      </c>
      <c r="AI6" s="179">
        <v>93</v>
      </c>
      <c r="AJ6" s="28">
        <f t="shared" si="7"/>
        <v>189</v>
      </c>
      <c r="AK6" s="177">
        <v>4</v>
      </c>
      <c r="AL6" s="178">
        <v>84</v>
      </c>
      <c r="AM6" s="179">
        <v>103</v>
      </c>
      <c r="AN6" s="28">
        <f t="shared" si="8"/>
        <v>187</v>
      </c>
      <c r="AO6" s="164">
        <f t="shared" si="42"/>
        <v>286</v>
      </c>
      <c r="AP6" s="165">
        <f t="shared" si="42"/>
        <v>289</v>
      </c>
      <c r="AQ6" s="28">
        <f t="shared" si="9"/>
        <v>575</v>
      </c>
      <c r="AR6" s="177">
        <v>4</v>
      </c>
      <c r="AS6" s="178">
        <v>103</v>
      </c>
      <c r="AT6" s="179">
        <v>86</v>
      </c>
      <c r="AU6" s="28">
        <f t="shared" si="10"/>
        <v>189</v>
      </c>
      <c r="AV6" s="177">
        <v>4</v>
      </c>
      <c r="AW6" s="178">
        <v>107</v>
      </c>
      <c r="AX6" s="179">
        <v>101</v>
      </c>
      <c r="AY6" s="28">
        <f t="shared" si="11"/>
        <v>208</v>
      </c>
      <c r="AZ6" s="164">
        <f t="shared" si="43"/>
        <v>210</v>
      </c>
      <c r="BA6" s="165">
        <f t="shared" si="43"/>
        <v>187</v>
      </c>
      <c r="BB6" s="28">
        <f t="shared" si="12"/>
        <v>397</v>
      </c>
      <c r="BC6" s="177">
        <v>2</v>
      </c>
      <c r="BD6" s="179">
        <v>105</v>
      </c>
      <c r="BE6" s="177">
        <v>1</v>
      </c>
      <c r="BF6" s="179">
        <v>55</v>
      </c>
      <c r="BG6" s="177">
        <v>0</v>
      </c>
      <c r="BH6" s="179">
        <v>0</v>
      </c>
      <c r="BI6" s="31">
        <f t="shared" si="13"/>
        <v>160</v>
      </c>
      <c r="BJ6" s="178">
        <v>76</v>
      </c>
      <c r="BK6" s="179">
        <v>84</v>
      </c>
      <c r="BL6" s="31">
        <f t="shared" si="14"/>
        <v>160</v>
      </c>
      <c r="BM6" s="177">
        <v>2</v>
      </c>
      <c r="BN6" s="179">
        <v>101</v>
      </c>
      <c r="BO6" s="177">
        <v>1</v>
      </c>
      <c r="BP6" s="179">
        <v>54</v>
      </c>
      <c r="BQ6" s="177">
        <v>0</v>
      </c>
      <c r="BR6" s="179">
        <v>0</v>
      </c>
      <c r="BS6" s="31">
        <f t="shared" si="15"/>
        <v>155</v>
      </c>
      <c r="BT6" s="178">
        <v>68</v>
      </c>
      <c r="BU6" s="179">
        <v>87</v>
      </c>
      <c r="BV6" s="31">
        <f t="shared" si="16"/>
        <v>155</v>
      </c>
      <c r="BW6" s="164">
        <f t="shared" si="17"/>
        <v>144</v>
      </c>
      <c r="BX6" s="165">
        <f t="shared" si="17"/>
        <v>171</v>
      </c>
      <c r="BY6" s="28">
        <f t="shared" si="18"/>
        <v>315</v>
      </c>
      <c r="BZ6" s="180">
        <v>525</v>
      </c>
      <c r="CA6" s="179">
        <v>504</v>
      </c>
      <c r="CB6" s="180">
        <v>272</v>
      </c>
      <c r="CC6" s="179">
        <v>305</v>
      </c>
      <c r="CD6" s="180">
        <v>43</v>
      </c>
      <c r="CE6" s="179">
        <v>32</v>
      </c>
      <c r="CF6" s="180">
        <v>2</v>
      </c>
      <c r="CG6" s="179">
        <v>1</v>
      </c>
      <c r="CH6" s="180">
        <v>272</v>
      </c>
      <c r="CI6" s="179">
        <v>231</v>
      </c>
      <c r="CJ6" s="180">
        <v>13</v>
      </c>
      <c r="CK6" s="179">
        <v>14</v>
      </c>
      <c r="CL6" s="180">
        <v>26</v>
      </c>
      <c r="CM6" s="179">
        <v>30</v>
      </c>
      <c r="CN6" s="32">
        <f t="shared" si="19"/>
        <v>1153</v>
      </c>
      <c r="CO6" s="32">
        <f t="shared" si="20"/>
        <v>1117</v>
      </c>
      <c r="CP6" s="33">
        <f t="shared" si="21"/>
        <v>2270</v>
      </c>
      <c r="CQ6" s="166">
        <f t="shared" si="22"/>
        <v>1153</v>
      </c>
      <c r="CR6" s="166">
        <f t="shared" si="22"/>
        <v>1117</v>
      </c>
      <c r="CS6" s="34">
        <f t="shared" si="23"/>
        <v>2270</v>
      </c>
      <c r="CT6" s="181">
        <v>883</v>
      </c>
      <c r="CU6" s="182">
        <v>801</v>
      </c>
      <c r="CV6" s="35">
        <f t="shared" si="24"/>
        <v>1684</v>
      </c>
      <c r="CW6" s="181">
        <v>22</v>
      </c>
      <c r="CX6" s="182">
        <v>21</v>
      </c>
      <c r="CY6" s="35">
        <f t="shared" si="25"/>
        <v>43</v>
      </c>
      <c r="CZ6" s="181">
        <v>20</v>
      </c>
      <c r="DA6" s="183">
        <v>24</v>
      </c>
      <c r="DB6" s="35">
        <f t="shared" si="26"/>
        <v>44</v>
      </c>
      <c r="DC6" s="181">
        <v>15</v>
      </c>
      <c r="DD6" s="183">
        <v>9</v>
      </c>
      <c r="DE6" s="35">
        <f t="shared" si="27"/>
        <v>24</v>
      </c>
      <c r="DF6" s="181">
        <v>213</v>
      </c>
      <c r="DG6" s="183">
        <v>262</v>
      </c>
      <c r="DH6" s="35">
        <f t="shared" si="28"/>
        <v>475</v>
      </c>
      <c r="DI6" s="181"/>
      <c r="DJ6" s="183"/>
      <c r="DK6" s="35">
        <f t="shared" si="29"/>
        <v>0</v>
      </c>
      <c r="DL6" s="167">
        <f t="shared" si="30"/>
        <v>1153</v>
      </c>
      <c r="DM6" s="168">
        <f t="shared" si="31"/>
        <v>1117</v>
      </c>
      <c r="DN6" s="28">
        <f t="shared" si="32"/>
        <v>2270</v>
      </c>
      <c r="DO6" s="201"/>
      <c r="DP6" s="28">
        <f t="shared" si="33"/>
        <v>0</v>
      </c>
      <c r="DQ6" s="28">
        <f t="shared" si="34"/>
        <v>0</v>
      </c>
      <c r="DR6" s="36">
        <f t="shared" si="35"/>
        <v>2270</v>
      </c>
      <c r="DS6" s="29">
        <f t="shared" si="36"/>
        <v>2270</v>
      </c>
      <c r="DT6" s="30">
        <f t="shared" si="37"/>
        <v>0</v>
      </c>
      <c r="DU6" s="30">
        <f t="shared" si="38"/>
        <v>0</v>
      </c>
      <c r="DV6" s="28">
        <f t="shared" si="39"/>
        <v>0</v>
      </c>
      <c r="DW6" s="28">
        <f t="shared" si="40"/>
        <v>0</v>
      </c>
      <c r="DX6" s="161"/>
      <c r="DY6" s="161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6"/>
      <c r="HH6" s="44"/>
    </row>
    <row r="7" spans="1:216" s="23" customFormat="1" ht="21" customHeight="1">
      <c r="A7" s="158">
        <v>4</v>
      </c>
      <c r="B7" s="158">
        <v>1770</v>
      </c>
      <c r="C7" s="170" t="s">
        <v>78</v>
      </c>
      <c r="D7" s="171" t="s">
        <v>64</v>
      </c>
      <c r="E7" s="172" t="s">
        <v>65</v>
      </c>
      <c r="F7" s="52">
        <v>4</v>
      </c>
      <c r="G7" s="162">
        <v>110</v>
      </c>
      <c r="H7" s="163">
        <v>83</v>
      </c>
      <c r="I7" s="28">
        <f t="shared" si="0"/>
        <v>193</v>
      </c>
      <c r="J7" s="52">
        <v>4</v>
      </c>
      <c r="K7" s="53">
        <v>79</v>
      </c>
      <c r="L7" s="163">
        <v>94</v>
      </c>
      <c r="M7" s="28">
        <f t="shared" si="1"/>
        <v>173</v>
      </c>
      <c r="N7" s="52">
        <v>4</v>
      </c>
      <c r="O7" s="53">
        <v>80</v>
      </c>
      <c r="P7" s="163">
        <v>87</v>
      </c>
      <c r="Q7" s="28">
        <f t="shared" si="2"/>
        <v>167</v>
      </c>
      <c r="R7" s="52">
        <v>4</v>
      </c>
      <c r="S7" s="53">
        <v>107</v>
      </c>
      <c r="T7" s="163">
        <v>77</v>
      </c>
      <c r="U7" s="28">
        <f t="shared" si="3"/>
        <v>184</v>
      </c>
      <c r="V7" s="52">
        <v>4</v>
      </c>
      <c r="W7" s="53">
        <v>92</v>
      </c>
      <c r="X7" s="53">
        <v>85</v>
      </c>
      <c r="Y7" s="28">
        <f t="shared" si="4"/>
        <v>177</v>
      </c>
      <c r="Z7" s="164">
        <f t="shared" si="44"/>
        <v>468</v>
      </c>
      <c r="AA7" s="165">
        <f t="shared" si="44"/>
        <v>426</v>
      </c>
      <c r="AB7" s="28">
        <f t="shared" si="5"/>
        <v>894</v>
      </c>
      <c r="AC7" s="52">
        <v>4</v>
      </c>
      <c r="AD7" s="53">
        <v>80</v>
      </c>
      <c r="AE7" s="53">
        <v>100</v>
      </c>
      <c r="AF7" s="28">
        <f t="shared" si="6"/>
        <v>180</v>
      </c>
      <c r="AG7" s="52">
        <v>4</v>
      </c>
      <c r="AH7" s="53">
        <v>100</v>
      </c>
      <c r="AI7" s="53">
        <v>65</v>
      </c>
      <c r="AJ7" s="28">
        <f t="shared" si="7"/>
        <v>165</v>
      </c>
      <c r="AK7" s="52">
        <v>4</v>
      </c>
      <c r="AL7" s="53">
        <v>102</v>
      </c>
      <c r="AM7" s="179">
        <v>70</v>
      </c>
      <c r="AN7" s="28">
        <f t="shared" si="8"/>
        <v>172</v>
      </c>
      <c r="AO7" s="164">
        <f t="shared" si="42"/>
        <v>282</v>
      </c>
      <c r="AP7" s="165">
        <f t="shared" si="42"/>
        <v>235</v>
      </c>
      <c r="AQ7" s="28">
        <f t="shared" si="9"/>
        <v>517</v>
      </c>
      <c r="AR7" s="52">
        <v>4</v>
      </c>
      <c r="AS7" s="53">
        <v>89</v>
      </c>
      <c r="AT7" s="53">
        <v>91</v>
      </c>
      <c r="AU7" s="28">
        <f t="shared" si="10"/>
        <v>180</v>
      </c>
      <c r="AV7" s="52">
        <v>4</v>
      </c>
      <c r="AW7" s="53">
        <v>105</v>
      </c>
      <c r="AX7" s="53">
        <v>90</v>
      </c>
      <c r="AY7" s="28">
        <f t="shared" si="11"/>
        <v>195</v>
      </c>
      <c r="AZ7" s="164">
        <f t="shared" si="43"/>
        <v>194</v>
      </c>
      <c r="BA7" s="165">
        <f t="shared" si="43"/>
        <v>181</v>
      </c>
      <c r="BB7" s="28">
        <f t="shared" si="12"/>
        <v>375</v>
      </c>
      <c r="BC7" s="52">
        <v>1</v>
      </c>
      <c r="BD7" s="54">
        <v>45</v>
      </c>
      <c r="BE7" s="52">
        <v>0</v>
      </c>
      <c r="BF7" s="54">
        <v>0</v>
      </c>
      <c r="BG7" s="52">
        <v>1</v>
      </c>
      <c r="BH7" s="54">
        <v>52</v>
      </c>
      <c r="BI7" s="31">
        <f t="shared" si="13"/>
        <v>97</v>
      </c>
      <c r="BJ7" s="53">
        <v>41</v>
      </c>
      <c r="BK7" s="53">
        <v>56</v>
      </c>
      <c r="BL7" s="31">
        <f t="shared" si="14"/>
        <v>97</v>
      </c>
      <c r="BM7" s="52">
        <v>1</v>
      </c>
      <c r="BN7" s="54">
        <v>43</v>
      </c>
      <c r="BO7" s="52">
        <v>0</v>
      </c>
      <c r="BP7" s="54">
        <v>0</v>
      </c>
      <c r="BQ7" s="52">
        <v>1</v>
      </c>
      <c r="BR7" s="54">
        <v>40</v>
      </c>
      <c r="BS7" s="31">
        <f t="shared" si="15"/>
        <v>83</v>
      </c>
      <c r="BT7" s="53">
        <v>34</v>
      </c>
      <c r="BU7" s="53">
        <v>49</v>
      </c>
      <c r="BV7" s="31">
        <f t="shared" si="16"/>
        <v>83</v>
      </c>
      <c r="BW7" s="164">
        <f t="shared" si="17"/>
        <v>75</v>
      </c>
      <c r="BX7" s="165">
        <f t="shared" si="17"/>
        <v>105</v>
      </c>
      <c r="BY7" s="28">
        <f t="shared" si="18"/>
        <v>180</v>
      </c>
      <c r="BZ7" s="55">
        <v>296</v>
      </c>
      <c r="CA7" s="179">
        <v>266</v>
      </c>
      <c r="CB7" s="55">
        <v>347</v>
      </c>
      <c r="CC7" s="179">
        <v>319</v>
      </c>
      <c r="CD7" s="55">
        <v>38</v>
      </c>
      <c r="CE7" s="179">
        <v>27</v>
      </c>
      <c r="CF7" s="55">
        <v>5</v>
      </c>
      <c r="CG7" s="179">
        <v>4</v>
      </c>
      <c r="CH7" s="55">
        <v>308</v>
      </c>
      <c r="CI7" s="179">
        <v>302</v>
      </c>
      <c r="CJ7" s="55">
        <v>10</v>
      </c>
      <c r="CK7" s="179">
        <v>10</v>
      </c>
      <c r="CL7" s="55">
        <v>15</v>
      </c>
      <c r="CM7" s="179">
        <v>19</v>
      </c>
      <c r="CN7" s="32">
        <f t="shared" si="19"/>
        <v>1019</v>
      </c>
      <c r="CO7" s="32">
        <f t="shared" si="20"/>
        <v>947</v>
      </c>
      <c r="CP7" s="33">
        <f t="shared" si="21"/>
        <v>1966</v>
      </c>
      <c r="CQ7" s="166">
        <f t="shared" si="22"/>
        <v>1019</v>
      </c>
      <c r="CR7" s="166">
        <f t="shared" si="22"/>
        <v>947</v>
      </c>
      <c r="CS7" s="34">
        <f t="shared" si="23"/>
        <v>1966</v>
      </c>
      <c r="CT7" s="56">
        <v>710</v>
      </c>
      <c r="CU7" s="57">
        <v>651</v>
      </c>
      <c r="CV7" s="35">
        <f t="shared" si="24"/>
        <v>1361</v>
      </c>
      <c r="CW7" s="56">
        <v>21</v>
      </c>
      <c r="CX7" s="57">
        <v>21</v>
      </c>
      <c r="CY7" s="35">
        <f t="shared" si="25"/>
        <v>42</v>
      </c>
      <c r="CZ7" s="56">
        <v>46</v>
      </c>
      <c r="DA7" s="57">
        <v>38</v>
      </c>
      <c r="DB7" s="35">
        <f t="shared" si="26"/>
        <v>84</v>
      </c>
      <c r="DC7" s="56">
        <v>19</v>
      </c>
      <c r="DD7" s="57">
        <v>16</v>
      </c>
      <c r="DE7" s="35">
        <f t="shared" si="27"/>
        <v>35</v>
      </c>
      <c r="DF7" s="56">
        <v>223</v>
      </c>
      <c r="DG7" s="57">
        <v>221</v>
      </c>
      <c r="DH7" s="35">
        <f t="shared" si="28"/>
        <v>444</v>
      </c>
      <c r="DI7" s="181"/>
      <c r="DJ7" s="57"/>
      <c r="DK7" s="35">
        <f t="shared" si="29"/>
        <v>0</v>
      </c>
      <c r="DL7" s="167">
        <f t="shared" si="30"/>
        <v>1019</v>
      </c>
      <c r="DM7" s="168">
        <f t="shared" si="31"/>
        <v>947</v>
      </c>
      <c r="DN7" s="28">
        <f t="shared" si="32"/>
        <v>1966</v>
      </c>
      <c r="DO7" s="54"/>
      <c r="DP7" s="28">
        <f t="shared" si="33"/>
        <v>0</v>
      </c>
      <c r="DQ7" s="28">
        <f t="shared" si="34"/>
        <v>0</v>
      </c>
      <c r="DR7" s="36">
        <f t="shared" si="35"/>
        <v>1966</v>
      </c>
      <c r="DS7" s="29">
        <f t="shared" si="36"/>
        <v>1966</v>
      </c>
      <c r="DT7" s="30">
        <f t="shared" si="37"/>
        <v>0</v>
      </c>
      <c r="DU7" s="30">
        <f t="shared" si="38"/>
        <v>0</v>
      </c>
      <c r="DV7" s="28">
        <f t="shared" si="39"/>
        <v>0</v>
      </c>
      <c r="DW7" s="28">
        <f t="shared" si="40"/>
        <v>0</v>
      </c>
      <c r="DX7" s="161"/>
      <c r="DY7" s="16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49"/>
      <c r="HH7" s="47"/>
    </row>
    <row r="8" spans="1:216" s="23" customFormat="1" ht="21" customHeight="1">
      <c r="A8" s="158">
        <v>5</v>
      </c>
      <c r="B8" s="173" t="s">
        <v>119</v>
      </c>
      <c r="C8" s="170" t="s">
        <v>86</v>
      </c>
      <c r="D8" s="171" t="s">
        <v>64</v>
      </c>
      <c r="E8" s="172" t="s">
        <v>65</v>
      </c>
      <c r="F8" s="177">
        <v>4</v>
      </c>
      <c r="G8" s="178">
        <v>98</v>
      </c>
      <c r="H8" s="179">
        <v>92</v>
      </c>
      <c r="I8" s="28">
        <f t="shared" si="0"/>
        <v>190</v>
      </c>
      <c r="J8" s="177">
        <v>4</v>
      </c>
      <c r="K8" s="178">
        <v>91</v>
      </c>
      <c r="L8" s="179">
        <v>89</v>
      </c>
      <c r="M8" s="28">
        <f t="shared" si="1"/>
        <v>180</v>
      </c>
      <c r="N8" s="177">
        <v>4</v>
      </c>
      <c r="O8" s="178">
        <v>98</v>
      </c>
      <c r="P8" s="179">
        <v>96</v>
      </c>
      <c r="Q8" s="28">
        <f t="shared" si="2"/>
        <v>194</v>
      </c>
      <c r="R8" s="177">
        <v>4</v>
      </c>
      <c r="S8" s="178">
        <v>87</v>
      </c>
      <c r="T8" s="179">
        <v>88</v>
      </c>
      <c r="U8" s="28">
        <f t="shared" si="3"/>
        <v>175</v>
      </c>
      <c r="V8" s="177">
        <v>4</v>
      </c>
      <c r="W8" s="178">
        <v>99</v>
      </c>
      <c r="X8" s="179">
        <v>99</v>
      </c>
      <c r="Y8" s="28">
        <f t="shared" si="4"/>
        <v>198</v>
      </c>
      <c r="Z8" s="164">
        <f t="shared" si="44"/>
        <v>473</v>
      </c>
      <c r="AA8" s="165">
        <f t="shared" si="44"/>
        <v>464</v>
      </c>
      <c r="AB8" s="28">
        <f t="shared" si="5"/>
        <v>937</v>
      </c>
      <c r="AC8" s="177">
        <v>5</v>
      </c>
      <c r="AD8" s="178">
        <v>120</v>
      </c>
      <c r="AE8" s="179">
        <v>105</v>
      </c>
      <c r="AF8" s="28">
        <f t="shared" si="6"/>
        <v>225</v>
      </c>
      <c r="AG8" s="177">
        <v>5</v>
      </c>
      <c r="AH8" s="178">
        <v>119</v>
      </c>
      <c r="AI8" s="179">
        <v>101</v>
      </c>
      <c r="AJ8" s="28">
        <f t="shared" si="7"/>
        <v>220</v>
      </c>
      <c r="AK8" s="177">
        <v>4</v>
      </c>
      <c r="AL8" s="178">
        <v>99</v>
      </c>
      <c r="AM8" s="179">
        <v>102</v>
      </c>
      <c r="AN8" s="28">
        <f t="shared" si="8"/>
        <v>201</v>
      </c>
      <c r="AO8" s="164">
        <f t="shared" si="42"/>
        <v>338</v>
      </c>
      <c r="AP8" s="165">
        <f t="shared" si="42"/>
        <v>308</v>
      </c>
      <c r="AQ8" s="28">
        <f t="shared" si="9"/>
        <v>646</v>
      </c>
      <c r="AR8" s="52">
        <v>4</v>
      </c>
      <c r="AS8" s="53">
        <v>94</v>
      </c>
      <c r="AT8" s="53">
        <v>95</v>
      </c>
      <c r="AU8" s="28">
        <f t="shared" si="10"/>
        <v>189</v>
      </c>
      <c r="AV8" s="177">
        <v>4</v>
      </c>
      <c r="AW8" s="178">
        <v>90</v>
      </c>
      <c r="AX8" s="179">
        <v>102</v>
      </c>
      <c r="AY8" s="28">
        <f t="shared" si="11"/>
        <v>192</v>
      </c>
      <c r="AZ8" s="164">
        <f t="shared" si="43"/>
        <v>184</v>
      </c>
      <c r="BA8" s="165">
        <f t="shared" si="43"/>
        <v>197</v>
      </c>
      <c r="BB8" s="28">
        <f t="shared" si="12"/>
        <v>381</v>
      </c>
      <c r="BC8" s="177">
        <v>1</v>
      </c>
      <c r="BD8" s="179">
        <v>50</v>
      </c>
      <c r="BE8" s="177">
        <v>1</v>
      </c>
      <c r="BF8" s="179">
        <v>40</v>
      </c>
      <c r="BG8" s="177">
        <v>0</v>
      </c>
      <c r="BH8" s="179">
        <v>0</v>
      </c>
      <c r="BI8" s="31">
        <f t="shared" si="13"/>
        <v>90</v>
      </c>
      <c r="BJ8" s="178">
        <v>44</v>
      </c>
      <c r="BK8" s="179">
        <v>46</v>
      </c>
      <c r="BL8" s="31">
        <f t="shared" si="14"/>
        <v>90</v>
      </c>
      <c r="BM8" s="177">
        <v>1</v>
      </c>
      <c r="BN8" s="179">
        <v>52</v>
      </c>
      <c r="BO8" s="177">
        <v>1</v>
      </c>
      <c r="BP8" s="179">
        <v>43</v>
      </c>
      <c r="BQ8" s="177">
        <v>0</v>
      </c>
      <c r="BR8" s="179">
        <v>0</v>
      </c>
      <c r="BS8" s="31">
        <f t="shared" si="15"/>
        <v>95</v>
      </c>
      <c r="BT8" s="178">
        <v>40</v>
      </c>
      <c r="BU8" s="179">
        <v>55</v>
      </c>
      <c r="BV8" s="31">
        <f t="shared" si="16"/>
        <v>95</v>
      </c>
      <c r="BW8" s="164">
        <f t="shared" si="17"/>
        <v>84</v>
      </c>
      <c r="BX8" s="165">
        <f t="shared" si="17"/>
        <v>101</v>
      </c>
      <c r="BY8" s="28">
        <f t="shared" si="18"/>
        <v>185</v>
      </c>
      <c r="BZ8" s="202">
        <v>342</v>
      </c>
      <c r="CA8" s="179">
        <v>337</v>
      </c>
      <c r="CB8" s="202">
        <v>257</v>
      </c>
      <c r="CC8" s="201">
        <v>273</v>
      </c>
      <c r="CD8" s="202">
        <v>55</v>
      </c>
      <c r="CE8" s="201">
        <v>65</v>
      </c>
      <c r="CF8" s="202">
        <v>8</v>
      </c>
      <c r="CG8" s="201">
        <v>9</v>
      </c>
      <c r="CH8" s="202">
        <v>372</v>
      </c>
      <c r="CI8" s="201">
        <v>344</v>
      </c>
      <c r="CJ8" s="202">
        <v>18</v>
      </c>
      <c r="CK8" s="201">
        <v>13</v>
      </c>
      <c r="CL8" s="202">
        <v>27</v>
      </c>
      <c r="CM8" s="201">
        <v>29</v>
      </c>
      <c r="CN8" s="32">
        <f t="shared" si="19"/>
        <v>1079</v>
      </c>
      <c r="CO8" s="32">
        <f t="shared" si="20"/>
        <v>1070</v>
      </c>
      <c r="CP8" s="33">
        <f t="shared" si="21"/>
        <v>2149</v>
      </c>
      <c r="CQ8" s="166">
        <f t="shared" si="22"/>
        <v>1079</v>
      </c>
      <c r="CR8" s="166">
        <f t="shared" si="22"/>
        <v>1070</v>
      </c>
      <c r="CS8" s="34">
        <f t="shared" si="23"/>
        <v>2149</v>
      </c>
      <c r="CT8" s="203">
        <v>853</v>
      </c>
      <c r="CU8" s="204">
        <v>838</v>
      </c>
      <c r="CV8" s="35">
        <f t="shared" si="24"/>
        <v>1691</v>
      </c>
      <c r="CW8" s="203">
        <v>26</v>
      </c>
      <c r="CX8" s="204">
        <v>29</v>
      </c>
      <c r="CY8" s="35">
        <f t="shared" si="25"/>
        <v>55</v>
      </c>
      <c r="CZ8" s="203">
        <v>25</v>
      </c>
      <c r="DA8" s="205">
        <v>23</v>
      </c>
      <c r="DB8" s="35">
        <f t="shared" si="26"/>
        <v>48</v>
      </c>
      <c r="DC8" s="203">
        <v>9</v>
      </c>
      <c r="DD8" s="205">
        <v>8</v>
      </c>
      <c r="DE8" s="35">
        <f t="shared" si="27"/>
        <v>17</v>
      </c>
      <c r="DF8" s="203">
        <v>166</v>
      </c>
      <c r="DG8" s="205">
        <v>172</v>
      </c>
      <c r="DH8" s="35">
        <f t="shared" si="28"/>
        <v>338</v>
      </c>
      <c r="DI8" s="181"/>
      <c r="DJ8" s="210"/>
      <c r="DK8" s="35">
        <f t="shared" si="29"/>
        <v>0</v>
      </c>
      <c r="DL8" s="167">
        <f t="shared" si="30"/>
        <v>1079</v>
      </c>
      <c r="DM8" s="168">
        <f t="shared" si="31"/>
        <v>1070</v>
      </c>
      <c r="DN8" s="28">
        <f t="shared" si="32"/>
        <v>2149</v>
      </c>
      <c r="DO8" s="116"/>
      <c r="DP8" s="28">
        <f t="shared" si="33"/>
        <v>0</v>
      </c>
      <c r="DQ8" s="28">
        <f t="shared" si="34"/>
        <v>0</v>
      </c>
      <c r="DR8" s="36">
        <f t="shared" si="35"/>
        <v>2149</v>
      </c>
      <c r="DS8" s="29">
        <f t="shared" si="36"/>
        <v>2149</v>
      </c>
      <c r="DT8" s="30">
        <f t="shared" si="37"/>
        <v>0</v>
      </c>
      <c r="DU8" s="30">
        <f t="shared" si="38"/>
        <v>0</v>
      </c>
      <c r="DV8" s="28">
        <f t="shared" si="39"/>
        <v>0</v>
      </c>
      <c r="DW8" s="28">
        <f t="shared" si="40"/>
        <v>0</v>
      </c>
      <c r="DX8" s="161"/>
      <c r="DY8" s="161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8"/>
      <c r="HH8" s="50"/>
    </row>
    <row r="9" spans="1:216" s="23" customFormat="1" ht="21" customHeight="1">
      <c r="A9" s="158">
        <v>6</v>
      </c>
      <c r="B9" s="158">
        <v>1772</v>
      </c>
      <c r="C9" s="170" t="s">
        <v>87</v>
      </c>
      <c r="D9" s="171" t="s">
        <v>64</v>
      </c>
      <c r="E9" s="172" t="s">
        <v>65</v>
      </c>
      <c r="F9" s="177">
        <v>3</v>
      </c>
      <c r="G9" s="162">
        <v>76</v>
      </c>
      <c r="H9" s="163">
        <v>61</v>
      </c>
      <c r="I9" s="28">
        <f t="shared" si="0"/>
        <v>137</v>
      </c>
      <c r="J9" s="177">
        <v>3</v>
      </c>
      <c r="K9" s="178">
        <v>71</v>
      </c>
      <c r="L9" s="163">
        <v>68</v>
      </c>
      <c r="M9" s="28">
        <f t="shared" si="1"/>
        <v>139</v>
      </c>
      <c r="N9" s="177">
        <v>3</v>
      </c>
      <c r="O9" s="178">
        <v>64</v>
      </c>
      <c r="P9" s="163">
        <v>71</v>
      </c>
      <c r="Q9" s="28">
        <f t="shared" si="2"/>
        <v>135</v>
      </c>
      <c r="R9" s="177">
        <v>3</v>
      </c>
      <c r="S9" s="178">
        <v>83</v>
      </c>
      <c r="T9" s="163">
        <v>61</v>
      </c>
      <c r="U9" s="28">
        <f t="shared" si="3"/>
        <v>144</v>
      </c>
      <c r="V9" s="177">
        <v>3</v>
      </c>
      <c r="W9" s="178">
        <v>80</v>
      </c>
      <c r="X9" s="179">
        <v>74</v>
      </c>
      <c r="Y9" s="28">
        <f t="shared" si="4"/>
        <v>154</v>
      </c>
      <c r="Z9" s="164">
        <v>374</v>
      </c>
      <c r="AA9" s="165">
        <v>335</v>
      </c>
      <c r="AB9" s="28">
        <f t="shared" si="5"/>
        <v>709</v>
      </c>
      <c r="AC9" s="177">
        <v>3</v>
      </c>
      <c r="AD9" s="178">
        <v>75</v>
      </c>
      <c r="AE9" s="179">
        <v>62</v>
      </c>
      <c r="AF9" s="28">
        <f t="shared" si="6"/>
        <v>137</v>
      </c>
      <c r="AG9" s="177">
        <v>3</v>
      </c>
      <c r="AH9" s="178">
        <v>70</v>
      </c>
      <c r="AI9" s="179">
        <v>63</v>
      </c>
      <c r="AJ9" s="28">
        <f t="shared" si="7"/>
        <v>133</v>
      </c>
      <c r="AK9" s="177">
        <v>3</v>
      </c>
      <c r="AL9" s="178">
        <v>73</v>
      </c>
      <c r="AM9" s="179">
        <v>66</v>
      </c>
      <c r="AN9" s="28">
        <f t="shared" si="8"/>
        <v>139</v>
      </c>
      <c r="AO9" s="164">
        <v>218</v>
      </c>
      <c r="AP9" s="165">
        <v>191</v>
      </c>
      <c r="AQ9" s="28">
        <f t="shared" si="9"/>
        <v>409</v>
      </c>
      <c r="AR9" s="177">
        <v>3</v>
      </c>
      <c r="AS9" s="178">
        <v>65</v>
      </c>
      <c r="AT9" s="179">
        <v>69</v>
      </c>
      <c r="AU9" s="28">
        <f t="shared" si="10"/>
        <v>134</v>
      </c>
      <c r="AV9" s="177">
        <v>3</v>
      </c>
      <c r="AW9" s="178">
        <v>72</v>
      </c>
      <c r="AX9" s="179">
        <v>58</v>
      </c>
      <c r="AY9" s="28">
        <f t="shared" si="11"/>
        <v>130</v>
      </c>
      <c r="AZ9" s="164">
        <v>137</v>
      </c>
      <c r="BA9" s="165">
        <v>127</v>
      </c>
      <c r="BB9" s="28">
        <f t="shared" si="12"/>
        <v>264</v>
      </c>
      <c r="BC9" s="177">
        <v>1</v>
      </c>
      <c r="BD9" s="179">
        <v>49</v>
      </c>
      <c r="BE9" s="177">
        <v>1</v>
      </c>
      <c r="BF9" s="179">
        <v>39</v>
      </c>
      <c r="BG9" s="177">
        <v>0</v>
      </c>
      <c r="BH9" s="179">
        <v>0</v>
      </c>
      <c r="BI9" s="31">
        <f t="shared" si="13"/>
        <v>88</v>
      </c>
      <c r="BJ9" s="178">
        <v>38</v>
      </c>
      <c r="BK9" s="179">
        <v>50</v>
      </c>
      <c r="BL9" s="31">
        <f t="shared" si="14"/>
        <v>88</v>
      </c>
      <c r="BM9" s="177">
        <v>1</v>
      </c>
      <c r="BN9" s="179">
        <v>42</v>
      </c>
      <c r="BO9" s="177">
        <v>1</v>
      </c>
      <c r="BP9" s="179">
        <v>24</v>
      </c>
      <c r="BQ9" s="177">
        <v>0</v>
      </c>
      <c r="BR9" s="179">
        <v>0</v>
      </c>
      <c r="BS9" s="31">
        <f t="shared" si="15"/>
        <v>66</v>
      </c>
      <c r="BT9" s="178">
        <v>36</v>
      </c>
      <c r="BU9" s="179">
        <v>30</v>
      </c>
      <c r="BV9" s="31">
        <f t="shared" si="16"/>
        <v>66</v>
      </c>
      <c r="BW9" s="164">
        <v>74</v>
      </c>
      <c r="BX9" s="165">
        <v>80</v>
      </c>
      <c r="BY9" s="28">
        <f t="shared" si="18"/>
        <v>154</v>
      </c>
      <c r="BZ9" s="180">
        <v>257</v>
      </c>
      <c r="CA9" s="179">
        <v>194</v>
      </c>
      <c r="CB9" s="180">
        <v>218</v>
      </c>
      <c r="CC9" s="179">
        <v>194</v>
      </c>
      <c r="CD9" s="180">
        <v>34</v>
      </c>
      <c r="CE9" s="179">
        <v>35</v>
      </c>
      <c r="CF9" s="180">
        <v>1</v>
      </c>
      <c r="CG9" s="179">
        <v>0</v>
      </c>
      <c r="CH9" s="180">
        <v>250</v>
      </c>
      <c r="CI9" s="179">
        <v>259</v>
      </c>
      <c r="CJ9" s="180">
        <v>13</v>
      </c>
      <c r="CK9" s="179">
        <v>11</v>
      </c>
      <c r="CL9" s="180">
        <v>30</v>
      </c>
      <c r="CM9" s="179">
        <v>40</v>
      </c>
      <c r="CN9" s="32">
        <f t="shared" si="19"/>
        <v>803</v>
      </c>
      <c r="CO9" s="32">
        <f t="shared" si="20"/>
        <v>733</v>
      </c>
      <c r="CP9" s="33">
        <f t="shared" si="21"/>
        <v>1536</v>
      </c>
      <c r="CQ9" s="166">
        <f t="shared" si="22"/>
        <v>803</v>
      </c>
      <c r="CR9" s="166">
        <f t="shared" si="22"/>
        <v>733</v>
      </c>
      <c r="CS9" s="34">
        <f t="shared" si="23"/>
        <v>1536</v>
      </c>
      <c r="CT9" s="181">
        <v>588</v>
      </c>
      <c r="CU9" s="182">
        <v>521</v>
      </c>
      <c r="CV9" s="35">
        <f t="shared" si="24"/>
        <v>1109</v>
      </c>
      <c r="CW9" s="181">
        <v>14</v>
      </c>
      <c r="CX9" s="182">
        <v>22</v>
      </c>
      <c r="CY9" s="35">
        <f t="shared" si="25"/>
        <v>36</v>
      </c>
      <c r="CZ9" s="181">
        <v>20</v>
      </c>
      <c r="DA9" s="183">
        <v>26</v>
      </c>
      <c r="DB9" s="35">
        <f t="shared" si="26"/>
        <v>46</v>
      </c>
      <c r="DC9" s="181">
        <v>3</v>
      </c>
      <c r="DD9" s="183">
        <v>15</v>
      </c>
      <c r="DE9" s="35">
        <f t="shared" si="27"/>
        <v>18</v>
      </c>
      <c r="DF9" s="181">
        <v>178</v>
      </c>
      <c r="DG9" s="183">
        <v>149</v>
      </c>
      <c r="DH9" s="35">
        <f t="shared" si="28"/>
        <v>327</v>
      </c>
      <c r="DI9" s="181">
        <v>0</v>
      </c>
      <c r="DJ9" s="183">
        <v>0</v>
      </c>
      <c r="DK9" s="35">
        <f t="shared" si="29"/>
        <v>0</v>
      </c>
      <c r="DL9" s="167">
        <f t="shared" si="30"/>
        <v>803</v>
      </c>
      <c r="DM9" s="168">
        <f t="shared" si="31"/>
        <v>733</v>
      </c>
      <c r="DN9" s="28">
        <f t="shared" si="32"/>
        <v>1536</v>
      </c>
      <c r="DO9" s="201"/>
      <c r="DP9" s="28">
        <f t="shared" si="33"/>
        <v>0</v>
      </c>
      <c r="DQ9" s="28">
        <f t="shared" si="34"/>
        <v>0</v>
      </c>
      <c r="DR9" s="36">
        <f t="shared" si="35"/>
        <v>1536</v>
      </c>
      <c r="DS9" s="29">
        <f t="shared" si="36"/>
        <v>1536</v>
      </c>
      <c r="DT9" s="30">
        <f t="shared" si="37"/>
        <v>0</v>
      </c>
      <c r="DU9" s="30">
        <f t="shared" si="38"/>
        <v>0</v>
      </c>
      <c r="DV9" s="28">
        <f t="shared" si="39"/>
        <v>0</v>
      </c>
      <c r="DW9" s="28">
        <f t="shared" si="40"/>
        <v>0</v>
      </c>
      <c r="DX9" s="161"/>
      <c r="DY9" s="161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1"/>
      <c r="HH9" s="62"/>
    </row>
    <row r="10" spans="1:216" s="23" customFormat="1" ht="21" customHeight="1">
      <c r="A10" s="158">
        <v>7</v>
      </c>
      <c r="B10" s="67">
        <v>1766</v>
      </c>
      <c r="C10" s="170" t="s">
        <v>88</v>
      </c>
      <c r="D10" s="171" t="s">
        <v>64</v>
      </c>
      <c r="E10" s="172" t="s">
        <v>65</v>
      </c>
      <c r="F10" s="211">
        <v>3</v>
      </c>
      <c r="G10" s="162">
        <v>70</v>
      </c>
      <c r="H10" s="163">
        <v>84</v>
      </c>
      <c r="I10" s="28">
        <f t="shared" si="0"/>
        <v>154</v>
      </c>
      <c r="J10" s="211">
        <v>3</v>
      </c>
      <c r="K10" s="212">
        <v>77</v>
      </c>
      <c r="L10" s="163">
        <v>73</v>
      </c>
      <c r="M10" s="28">
        <f t="shared" si="1"/>
        <v>150</v>
      </c>
      <c r="N10" s="211">
        <v>3</v>
      </c>
      <c r="O10" s="212">
        <v>81</v>
      </c>
      <c r="P10" s="163">
        <v>79</v>
      </c>
      <c r="Q10" s="28">
        <f t="shared" si="2"/>
        <v>160</v>
      </c>
      <c r="R10" s="211">
        <v>3</v>
      </c>
      <c r="S10" s="212">
        <v>76</v>
      </c>
      <c r="T10" s="163">
        <v>87</v>
      </c>
      <c r="U10" s="28">
        <f t="shared" si="3"/>
        <v>163</v>
      </c>
      <c r="V10" s="211">
        <v>3</v>
      </c>
      <c r="W10" s="212">
        <v>79</v>
      </c>
      <c r="X10" s="213">
        <v>79</v>
      </c>
      <c r="Y10" s="28">
        <f t="shared" si="4"/>
        <v>158</v>
      </c>
      <c r="Z10" s="164">
        <v>383</v>
      </c>
      <c r="AA10" s="165">
        <v>402</v>
      </c>
      <c r="AB10" s="28">
        <f t="shared" si="5"/>
        <v>785</v>
      </c>
      <c r="AC10" s="211">
        <v>3</v>
      </c>
      <c r="AD10" s="212">
        <v>57</v>
      </c>
      <c r="AE10" s="213">
        <v>87</v>
      </c>
      <c r="AF10" s="28">
        <f t="shared" si="6"/>
        <v>144</v>
      </c>
      <c r="AG10" s="211">
        <v>3</v>
      </c>
      <c r="AH10" s="212">
        <v>76</v>
      </c>
      <c r="AI10" s="213">
        <v>61</v>
      </c>
      <c r="AJ10" s="28">
        <f t="shared" si="7"/>
        <v>137</v>
      </c>
      <c r="AK10" s="211">
        <v>3</v>
      </c>
      <c r="AL10" s="212">
        <v>61</v>
      </c>
      <c r="AM10" s="213">
        <v>77</v>
      </c>
      <c r="AN10" s="28">
        <f t="shared" si="8"/>
        <v>138</v>
      </c>
      <c r="AO10" s="164">
        <f t="shared" si="42"/>
        <v>194</v>
      </c>
      <c r="AP10" s="165">
        <f t="shared" si="42"/>
        <v>225</v>
      </c>
      <c r="AQ10" s="28">
        <f t="shared" si="9"/>
        <v>419</v>
      </c>
      <c r="AR10" s="211">
        <v>3</v>
      </c>
      <c r="AS10" s="212">
        <v>71</v>
      </c>
      <c r="AT10" s="213">
        <v>68</v>
      </c>
      <c r="AU10" s="28">
        <f t="shared" si="10"/>
        <v>139</v>
      </c>
      <c r="AV10" s="211">
        <v>3</v>
      </c>
      <c r="AW10" s="212">
        <v>71</v>
      </c>
      <c r="AX10" s="213">
        <v>76</v>
      </c>
      <c r="AY10" s="28">
        <f t="shared" si="11"/>
        <v>147</v>
      </c>
      <c r="AZ10" s="164">
        <f t="shared" si="43"/>
        <v>142</v>
      </c>
      <c r="BA10" s="165">
        <f t="shared" si="43"/>
        <v>144</v>
      </c>
      <c r="BB10" s="28">
        <f t="shared" si="12"/>
        <v>286</v>
      </c>
      <c r="BC10" s="211">
        <v>2</v>
      </c>
      <c r="BD10" s="213">
        <v>66</v>
      </c>
      <c r="BE10" s="211">
        <v>1</v>
      </c>
      <c r="BF10" s="213">
        <v>44</v>
      </c>
      <c r="BG10" s="211">
        <v>0</v>
      </c>
      <c r="BH10" s="213">
        <v>0</v>
      </c>
      <c r="BI10" s="31">
        <f t="shared" si="13"/>
        <v>110</v>
      </c>
      <c r="BJ10" s="212">
        <v>49</v>
      </c>
      <c r="BK10" s="213">
        <v>61</v>
      </c>
      <c r="BL10" s="31">
        <f t="shared" si="14"/>
        <v>110</v>
      </c>
      <c r="BM10" s="211">
        <v>2</v>
      </c>
      <c r="BN10" s="213">
        <v>66</v>
      </c>
      <c r="BO10" s="211">
        <v>1</v>
      </c>
      <c r="BP10" s="213">
        <v>33</v>
      </c>
      <c r="BQ10" s="211">
        <v>0</v>
      </c>
      <c r="BR10" s="213">
        <v>0</v>
      </c>
      <c r="BS10" s="31">
        <f t="shared" si="15"/>
        <v>99</v>
      </c>
      <c r="BT10" s="212">
        <v>38</v>
      </c>
      <c r="BU10" s="213">
        <v>61</v>
      </c>
      <c r="BV10" s="31">
        <f t="shared" si="16"/>
        <v>99</v>
      </c>
      <c r="BW10" s="164">
        <f t="shared" si="17"/>
        <v>87</v>
      </c>
      <c r="BX10" s="165">
        <f t="shared" si="17"/>
        <v>122</v>
      </c>
      <c r="BY10" s="28">
        <f t="shared" si="18"/>
        <v>209</v>
      </c>
      <c r="BZ10" s="214">
        <v>234</v>
      </c>
      <c r="CA10" s="179">
        <v>272</v>
      </c>
      <c r="CB10" s="214">
        <v>214</v>
      </c>
      <c r="CC10" s="179">
        <v>251</v>
      </c>
      <c r="CD10" s="214">
        <v>23</v>
      </c>
      <c r="CE10" s="179">
        <v>33</v>
      </c>
      <c r="CF10" s="214">
        <v>6</v>
      </c>
      <c r="CG10" s="179">
        <v>3</v>
      </c>
      <c r="CH10" s="214">
        <v>245</v>
      </c>
      <c r="CI10" s="179">
        <v>259</v>
      </c>
      <c r="CJ10" s="214">
        <v>20</v>
      </c>
      <c r="CK10" s="179">
        <v>13</v>
      </c>
      <c r="CL10" s="214">
        <v>64</v>
      </c>
      <c r="CM10" s="179">
        <v>62</v>
      </c>
      <c r="CN10" s="32">
        <f t="shared" si="19"/>
        <v>806</v>
      </c>
      <c r="CO10" s="32">
        <f t="shared" si="20"/>
        <v>893</v>
      </c>
      <c r="CP10" s="33">
        <f t="shared" si="21"/>
        <v>1699</v>
      </c>
      <c r="CQ10" s="166">
        <f t="shared" si="22"/>
        <v>806</v>
      </c>
      <c r="CR10" s="166">
        <f t="shared" si="22"/>
        <v>893</v>
      </c>
      <c r="CS10" s="34">
        <f t="shared" si="23"/>
        <v>1699</v>
      </c>
      <c r="CT10" s="215">
        <v>175</v>
      </c>
      <c r="CU10" s="213">
        <v>184</v>
      </c>
      <c r="CV10" s="35">
        <f t="shared" si="24"/>
        <v>359</v>
      </c>
      <c r="CW10" s="215">
        <v>229</v>
      </c>
      <c r="CX10" s="213">
        <v>246</v>
      </c>
      <c r="CY10" s="35">
        <f t="shared" si="25"/>
        <v>475</v>
      </c>
      <c r="CZ10" s="215">
        <v>95</v>
      </c>
      <c r="DA10" s="216">
        <v>89</v>
      </c>
      <c r="DB10" s="35">
        <f t="shared" si="26"/>
        <v>184</v>
      </c>
      <c r="DC10" s="215">
        <v>64</v>
      </c>
      <c r="DD10" s="216">
        <v>94</v>
      </c>
      <c r="DE10" s="35">
        <f t="shared" si="27"/>
        <v>158</v>
      </c>
      <c r="DF10" s="215">
        <v>20</v>
      </c>
      <c r="DG10" s="216">
        <v>22</v>
      </c>
      <c r="DH10" s="35">
        <f t="shared" si="28"/>
        <v>42</v>
      </c>
      <c r="DI10" s="215">
        <v>223</v>
      </c>
      <c r="DJ10" s="216">
        <v>258</v>
      </c>
      <c r="DK10" s="35">
        <f t="shared" si="29"/>
        <v>481</v>
      </c>
      <c r="DL10" s="167">
        <f t="shared" si="30"/>
        <v>806</v>
      </c>
      <c r="DM10" s="168">
        <f t="shared" si="31"/>
        <v>893</v>
      </c>
      <c r="DN10" s="28">
        <f t="shared" si="32"/>
        <v>1699</v>
      </c>
      <c r="DO10" s="217"/>
      <c r="DP10" s="28">
        <f t="shared" si="33"/>
        <v>0</v>
      </c>
      <c r="DQ10" s="28">
        <f t="shared" si="34"/>
        <v>0</v>
      </c>
      <c r="DR10" s="36">
        <f t="shared" si="35"/>
        <v>1699</v>
      </c>
      <c r="DS10" s="29">
        <f t="shared" si="36"/>
        <v>1699</v>
      </c>
      <c r="DT10" s="30">
        <f t="shared" si="37"/>
        <v>0</v>
      </c>
      <c r="DU10" s="30">
        <f t="shared" si="38"/>
        <v>0</v>
      </c>
      <c r="DV10" s="28">
        <f t="shared" si="39"/>
        <v>0</v>
      </c>
      <c r="DW10" s="28">
        <f t="shared" si="40"/>
        <v>0</v>
      </c>
      <c r="DX10" s="161"/>
      <c r="DY10" s="161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4"/>
      <c r="HH10" s="62"/>
    </row>
    <row r="11" spans="1:216" s="23" customFormat="1" ht="21" customHeight="1">
      <c r="A11" s="158">
        <v>8</v>
      </c>
      <c r="B11" s="158">
        <v>1773</v>
      </c>
      <c r="C11" s="170" t="s">
        <v>89</v>
      </c>
      <c r="D11" s="171" t="s">
        <v>64</v>
      </c>
      <c r="E11" s="172" t="s">
        <v>65</v>
      </c>
      <c r="F11" s="177">
        <v>3</v>
      </c>
      <c r="G11" s="178">
        <v>77</v>
      </c>
      <c r="H11" s="179">
        <v>65</v>
      </c>
      <c r="I11" s="28">
        <f t="shared" si="0"/>
        <v>142</v>
      </c>
      <c r="J11" s="177">
        <v>3</v>
      </c>
      <c r="K11" s="178">
        <v>79</v>
      </c>
      <c r="L11" s="179">
        <v>70</v>
      </c>
      <c r="M11" s="28">
        <f t="shared" si="1"/>
        <v>149</v>
      </c>
      <c r="N11" s="177">
        <v>3</v>
      </c>
      <c r="O11" s="178">
        <v>76</v>
      </c>
      <c r="P11" s="179">
        <v>73</v>
      </c>
      <c r="Q11" s="28">
        <f t="shared" si="2"/>
        <v>149</v>
      </c>
      <c r="R11" s="177">
        <v>3</v>
      </c>
      <c r="S11" s="178">
        <v>69</v>
      </c>
      <c r="T11" s="179">
        <v>66</v>
      </c>
      <c r="U11" s="28">
        <f t="shared" si="3"/>
        <v>135</v>
      </c>
      <c r="V11" s="177">
        <v>3</v>
      </c>
      <c r="W11" s="178">
        <v>82</v>
      </c>
      <c r="X11" s="179">
        <v>65</v>
      </c>
      <c r="Y11" s="28">
        <f t="shared" si="4"/>
        <v>147</v>
      </c>
      <c r="Z11" s="164">
        <f t="shared" si="44"/>
        <v>383</v>
      </c>
      <c r="AA11" s="165">
        <f t="shared" si="44"/>
        <v>339</v>
      </c>
      <c r="AB11" s="28">
        <f t="shared" si="5"/>
        <v>722</v>
      </c>
      <c r="AC11" s="177">
        <v>3</v>
      </c>
      <c r="AD11" s="178">
        <v>86</v>
      </c>
      <c r="AE11" s="179">
        <v>51</v>
      </c>
      <c r="AF11" s="28">
        <f t="shared" si="6"/>
        <v>137</v>
      </c>
      <c r="AG11" s="177">
        <v>3</v>
      </c>
      <c r="AH11" s="178">
        <v>59</v>
      </c>
      <c r="AI11" s="179">
        <v>78</v>
      </c>
      <c r="AJ11" s="28">
        <f t="shared" si="7"/>
        <v>137</v>
      </c>
      <c r="AK11" s="177">
        <v>3</v>
      </c>
      <c r="AL11" s="178">
        <v>75</v>
      </c>
      <c r="AM11" s="179">
        <v>73</v>
      </c>
      <c r="AN11" s="28">
        <f t="shared" si="8"/>
        <v>148</v>
      </c>
      <c r="AO11" s="164">
        <f t="shared" si="42"/>
        <v>220</v>
      </c>
      <c r="AP11" s="165">
        <f t="shared" si="42"/>
        <v>202</v>
      </c>
      <c r="AQ11" s="28">
        <f t="shared" si="9"/>
        <v>422</v>
      </c>
      <c r="AR11" s="177">
        <v>3</v>
      </c>
      <c r="AS11" s="178">
        <v>71</v>
      </c>
      <c r="AT11" s="179">
        <v>58</v>
      </c>
      <c r="AU11" s="28">
        <f t="shared" si="10"/>
        <v>129</v>
      </c>
      <c r="AV11" s="177">
        <v>3</v>
      </c>
      <c r="AW11" s="178">
        <v>78</v>
      </c>
      <c r="AX11" s="179">
        <v>73</v>
      </c>
      <c r="AY11" s="28">
        <f t="shared" si="11"/>
        <v>151</v>
      </c>
      <c r="AZ11" s="164">
        <f t="shared" si="43"/>
        <v>149</v>
      </c>
      <c r="BA11" s="165">
        <f t="shared" si="43"/>
        <v>131</v>
      </c>
      <c r="BB11" s="28">
        <f t="shared" si="12"/>
        <v>280</v>
      </c>
      <c r="BC11" s="177">
        <v>1</v>
      </c>
      <c r="BD11" s="179">
        <v>55</v>
      </c>
      <c r="BE11" s="177">
        <v>0</v>
      </c>
      <c r="BF11" s="179">
        <v>0</v>
      </c>
      <c r="BG11" s="177">
        <v>1</v>
      </c>
      <c r="BH11" s="179">
        <v>52</v>
      </c>
      <c r="BI11" s="31">
        <f t="shared" si="13"/>
        <v>107</v>
      </c>
      <c r="BJ11" s="178">
        <v>48</v>
      </c>
      <c r="BK11" s="179">
        <v>59</v>
      </c>
      <c r="BL11" s="31">
        <f t="shared" si="14"/>
        <v>107</v>
      </c>
      <c r="BM11" s="177">
        <v>1</v>
      </c>
      <c r="BN11" s="179">
        <v>44</v>
      </c>
      <c r="BO11" s="177">
        <v>0</v>
      </c>
      <c r="BP11" s="179">
        <v>0</v>
      </c>
      <c r="BQ11" s="177">
        <v>36</v>
      </c>
      <c r="BR11" s="179">
        <v>36</v>
      </c>
      <c r="BS11" s="31">
        <f t="shared" si="15"/>
        <v>80</v>
      </c>
      <c r="BT11" s="178">
        <v>39</v>
      </c>
      <c r="BU11" s="179">
        <v>41</v>
      </c>
      <c r="BV11" s="31">
        <f t="shared" si="16"/>
        <v>80</v>
      </c>
      <c r="BW11" s="164">
        <f t="shared" si="17"/>
        <v>87</v>
      </c>
      <c r="BX11" s="165">
        <f t="shared" si="17"/>
        <v>100</v>
      </c>
      <c r="BY11" s="28">
        <f t="shared" si="18"/>
        <v>187</v>
      </c>
      <c r="BZ11" s="180">
        <v>294</v>
      </c>
      <c r="CA11" s="179">
        <v>304</v>
      </c>
      <c r="CB11" s="180">
        <v>221</v>
      </c>
      <c r="CC11" s="179">
        <v>198</v>
      </c>
      <c r="CD11" s="180">
        <v>36</v>
      </c>
      <c r="CE11" s="179">
        <v>27</v>
      </c>
      <c r="CF11" s="180">
        <v>6</v>
      </c>
      <c r="CG11" s="179">
        <v>3</v>
      </c>
      <c r="CH11" s="180">
        <v>210</v>
      </c>
      <c r="CI11" s="179">
        <v>169</v>
      </c>
      <c r="CJ11" s="180">
        <v>23</v>
      </c>
      <c r="CK11" s="179">
        <v>22</v>
      </c>
      <c r="CL11" s="180">
        <v>49</v>
      </c>
      <c r="CM11" s="179">
        <v>49</v>
      </c>
      <c r="CN11" s="32">
        <f t="shared" si="19"/>
        <v>839</v>
      </c>
      <c r="CO11" s="32">
        <f t="shared" si="20"/>
        <v>772</v>
      </c>
      <c r="CP11" s="33">
        <f t="shared" si="21"/>
        <v>1611</v>
      </c>
      <c r="CQ11" s="166">
        <f t="shared" si="22"/>
        <v>839</v>
      </c>
      <c r="CR11" s="166">
        <f t="shared" si="22"/>
        <v>772</v>
      </c>
      <c r="CS11" s="34">
        <f t="shared" si="23"/>
        <v>1611</v>
      </c>
      <c r="CT11" s="181">
        <v>469</v>
      </c>
      <c r="CU11" s="182">
        <v>387</v>
      </c>
      <c r="CV11" s="35">
        <f t="shared" si="24"/>
        <v>856</v>
      </c>
      <c r="CW11" s="181">
        <v>38</v>
      </c>
      <c r="CX11" s="182">
        <v>45</v>
      </c>
      <c r="CY11" s="35">
        <f t="shared" si="25"/>
        <v>83</v>
      </c>
      <c r="CZ11" s="181">
        <v>55</v>
      </c>
      <c r="DA11" s="183">
        <v>65</v>
      </c>
      <c r="DB11" s="35">
        <f t="shared" si="26"/>
        <v>120</v>
      </c>
      <c r="DC11" s="181">
        <v>13</v>
      </c>
      <c r="DD11" s="183">
        <v>10</v>
      </c>
      <c r="DE11" s="35">
        <f t="shared" si="27"/>
        <v>23</v>
      </c>
      <c r="DF11" s="181">
        <v>264</v>
      </c>
      <c r="DG11" s="183">
        <v>265</v>
      </c>
      <c r="DH11" s="35">
        <f t="shared" si="28"/>
        <v>529</v>
      </c>
      <c r="DI11" s="181"/>
      <c r="DJ11" s="183"/>
      <c r="DK11" s="35">
        <f t="shared" si="29"/>
        <v>0</v>
      </c>
      <c r="DL11" s="167">
        <f t="shared" si="30"/>
        <v>839</v>
      </c>
      <c r="DM11" s="168">
        <f t="shared" si="31"/>
        <v>772</v>
      </c>
      <c r="DN11" s="28">
        <f t="shared" si="32"/>
        <v>1611</v>
      </c>
      <c r="DO11" s="201"/>
      <c r="DP11" s="28">
        <f t="shared" si="33"/>
        <v>0</v>
      </c>
      <c r="DQ11" s="28">
        <f t="shared" si="34"/>
        <v>0</v>
      </c>
      <c r="DR11" s="36">
        <f t="shared" si="35"/>
        <v>1611</v>
      </c>
      <c r="DS11" s="29">
        <f t="shared" si="36"/>
        <v>1611</v>
      </c>
      <c r="DT11" s="30">
        <f t="shared" si="37"/>
        <v>0</v>
      </c>
      <c r="DU11" s="30">
        <f t="shared" si="38"/>
        <v>0</v>
      </c>
      <c r="DV11" s="28">
        <f t="shared" si="39"/>
        <v>0</v>
      </c>
      <c r="DW11" s="28">
        <f t="shared" si="40"/>
        <v>0</v>
      </c>
      <c r="DX11" s="161"/>
      <c r="DY11" s="161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8"/>
      <c r="HH11" s="65"/>
    </row>
    <row r="12" spans="1:216" s="23" customFormat="1" ht="21" customHeight="1">
      <c r="A12" s="158">
        <v>9</v>
      </c>
      <c r="B12" s="158">
        <v>1774</v>
      </c>
      <c r="C12" s="170" t="s">
        <v>90</v>
      </c>
      <c r="D12" s="171" t="s">
        <v>64</v>
      </c>
      <c r="E12" s="172" t="s">
        <v>65</v>
      </c>
      <c r="F12" s="199">
        <v>2</v>
      </c>
      <c r="G12" s="200">
        <v>52</v>
      </c>
      <c r="H12" s="201">
        <v>42</v>
      </c>
      <c r="I12" s="28">
        <f t="shared" si="0"/>
        <v>94</v>
      </c>
      <c r="J12" s="199">
        <v>2</v>
      </c>
      <c r="K12" s="200">
        <v>59</v>
      </c>
      <c r="L12" s="178">
        <v>36</v>
      </c>
      <c r="M12" s="28">
        <f t="shared" si="1"/>
        <v>95</v>
      </c>
      <c r="N12" s="199">
        <v>2</v>
      </c>
      <c r="O12" s="200">
        <v>51</v>
      </c>
      <c r="P12" s="201">
        <v>45</v>
      </c>
      <c r="Q12" s="28">
        <f t="shared" si="2"/>
        <v>96</v>
      </c>
      <c r="R12" s="199">
        <v>2</v>
      </c>
      <c r="S12" s="200">
        <v>50</v>
      </c>
      <c r="T12" s="201">
        <v>45</v>
      </c>
      <c r="U12" s="28">
        <f t="shared" si="3"/>
        <v>95</v>
      </c>
      <c r="V12" s="199">
        <v>2</v>
      </c>
      <c r="W12" s="200">
        <v>50</v>
      </c>
      <c r="X12" s="201">
        <v>41</v>
      </c>
      <c r="Y12" s="28">
        <f t="shared" si="4"/>
        <v>91</v>
      </c>
      <c r="Z12" s="164">
        <f t="shared" si="44"/>
        <v>262</v>
      </c>
      <c r="AA12" s="165">
        <f t="shared" si="44"/>
        <v>209</v>
      </c>
      <c r="AB12" s="28">
        <f t="shared" si="5"/>
        <v>471</v>
      </c>
      <c r="AC12" s="177">
        <v>2</v>
      </c>
      <c r="AD12" s="178">
        <v>53</v>
      </c>
      <c r="AE12" s="179">
        <v>32</v>
      </c>
      <c r="AF12" s="28">
        <f t="shared" si="6"/>
        <v>85</v>
      </c>
      <c r="AG12" s="177">
        <v>2</v>
      </c>
      <c r="AH12" s="178">
        <v>38</v>
      </c>
      <c r="AI12" s="179">
        <v>47</v>
      </c>
      <c r="AJ12" s="28">
        <f t="shared" si="7"/>
        <v>85</v>
      </c>
      <c r="AK12" s="177">
        <v>2</v>
      </c>
      <c r="AL12" s="178">
        <v>45</v>
      </c>
      <c r="AM12" s="179">
        <v>31</v>
      </c>
      <c r="AN12" s="28">
        <f t="shared" si="8"/>
        <v>76</v>
      </c>
      <c r="AO12" s="164">
        <f t="shared" si="42"/>
        <v>136</v>
      </c>
      <c r="AP12" s="165">
        <f t="shared" si="42"/>
        <v>110</v>
      </c>
      <c r="AQ12" s="28">
        <f t="shared" si="9"/>
        <v>246</v>
      </c>
      <c r="AR12" s="177">
        <v>2</v>
      </c>
      <c r="AS12" s="178">
        <v>43</v>
      </c>
      <c r="AT12" s="179">
        <v>41</v>
      </c>
      <c r="AU12" s="28">
        <f t="shared" si="10"/>
        <v>84</v>
      </c>
      <c r="AV12" s="177">
        <v>2</v>
      </c>
      <c r="AW12" s="178">
        <v>50</v>
      </c>
      <c r="AX12" s="179">
        <v>31</v>
      </c>
      <c r="AY12" s="28">
        <f t="shared" si="11"/>
        <v>81</v>
      </c>
      <c r="AZ12" s="164">
        <f t="shared" si="43"/>
        <v>93</v>
      </c>
      <c r="BA12" s="165">
        <f t="shared" si="43"/>
        <v>72</v>
      </c>
      <c r="BB12" s="28">
        <f t="shared" si="12"/>
        <v>165</v>
      </c>
      <c r="BC12" s="177">
        <v>1</v>
      </c>
      <c r="BD12" s="179">
        <v>38</v>
      </c>
      <c r="BE12" s="177">
        <v>0</v>
      </c>
      <c r="BF12" s="179">
        <v>0</v>
      </c>
      <c r="BG12" s="177">
        <v>0</v>
      </c>
      <c r="BH12" s="179">
        <v>0</v>
      </c>
      <c r="BI12" s="31">
        <f t="shared" si="13"/>
        <v>38</v>
      </c>
      <c r="BJ12" s="178">
        <v>16</v>
      </c>
      <c r="BK12" s="179">
        <v>22</v>
      </c>
      <c r="BL12" s="31">
        <f t="shared" si="14"/>
        <v>38</v>
      </c>
      <c r="BM12" s="177">
        <v>1</v>
      </c>
      <c r="BN12" s="179">
        <v>31</v>
      </c>
      <c r="BO12" s="177">
        <v>0</v>
      </c>
      <c r="BP12" s="179">
        <v>0</v>
      </c>
      <c r="BQ12" s="177">
        <v>0</v>
      </c>
      <c r="BR12" s="179">
        <v>0</v>
      </c>
      <c r="BS12" s="31">
        <f t="shared" si="15"/>
        <v>31</v>
      </c>
      <c r="BT12" s="178">
        <v>19</v>
      </c>
      <c r="BU12" s="179">
        <v>12</v>
      </c>
      <c r="BV12" s="31">
        <f t="shared" si="16"/>
        <v>31</v>
      </c>
      <c r="BW12" s="164">
        <f t="shared" si="17"/>
        <v>35</v>
      </c>
      <c r="BX12" s="165">
        <f t="shared" si="17"/>
        <v>34</v>
      </c>
      <c r="BY12" s="28">
        <f t="shared" si="18"/>
        <v>69</v>
      </c>
      <c r="BZ12" s="180">
        <v>171</v>
      </c>
      <c r="CA12" s="179">
        <v>141</v>
      </c>
      <c r="CB12" s="180">
        <v>133</v>
      </c>
      <c r="CC12" s="179">
        <v>120</v>
      </c>
      <c r="CD12" s="180">
        <v>15</v>
      </c>
      <c r="CE12" s="179">
        <v>17</v>
      </c>
      <c r="CF12" s="180">
        <v>3</v>
      </c>
      <c r="CG12" s="179">
        <v>1</v>
      </c>
      <c r="CH12" s="180">
        <v>173</v>
      </c>
      <c r="CI12" s="179">
        <v>123</v>
      </c>
      <c r="CJ12" s="180">
        <v>16</v>
      </c>
      <c r="CK12" s="179">
        <v>6</v>
      </c>
      <c r="CL12" s="180">
        <v>15</v>
      </c>
      <c r="CM12" s="179">
        <v>17</v>
      </c>
      <c r="CN12" s="32">
        <f t="shared" si="19"/>
        <v>526</v>
      </c>
      <c r="CO12" s="32">
        <f t="shared" si="20"/>
        <v>425</v>
      </c>
      <c r="CP12" s="33">
        <f t="shared" si="21"/>
        <v>951</v>
      </c>
      <c r="CQ12" s="166">
        <f t="shared" si="22"/>
        <v>526</v>
      </c>
      <c r="CR12" s="166">
        <f t="shared" si="22"/>
        <v>425</v>
      </c>
      <c r="CS12" s="34">
        <f t="shared" si="23"/>
        <v>951</v>
      </c>
      <c r="CT12" s="181">
        <v>190</v>
      </c>
      <c r="CU12" s="182">
        <v>154</v>
      </c>
      <c r="CV12" s="35">
        <f t="shared" si="24"/>
        <v>344</v>
      </c>
      <c r="CW12" s="181">
        <v>46</v>
      </c>
      <c r="CX12" s="182">
        <v>45</v>
      </c>
      <c r="CY12" s="35">
        <f t="shared" si="25"/>
        <v>91</v>
      </c>
      <c r="CZ12" s="181">
        <v>77</v>
      </c>
      <c r="DA12" s="183">
        <v>51</v>
      </c>
      <c r="DB12" s="35">
        <f t="shared" si="26"/>
        <v>128</v>
      </c>
      <c r="DC12" s="181">
        <v>16</v>
      </c>
      <c r="DD12" s="183">
        <v>11</v>
      </c>
      <c r="DE12" s="35">
        <f t="shared" si="27"/>
        <v>27</v>
      </c>
      <c r="DF12" s="181">
        <v>197</v>
      </c>
      <c r="DG12" s="183">
        <v>164</v>
      </c>
      <c r="DH12" s="35">
        <f t="shared" si="28"/>
        <v>361</v>
      </c>
      <c r="DI12" s="181"/>
      <c r="DJ12" s="183"/>
      <c r="DK12" s="35">
        <f t="shared" si="29"/>
        <v>0</v>
      </c>
      <c r="DL12" s="167">
        <f t="shared" si="30"/>
        <v>526</v>
      </c>
      <c r="DM12" s="168">
        <f t="shared" si="31"/>
        <v>425</v>
      </c>
      <c r="DN12" s="28">
        <f t="shared" si="32"/>
        <v>951</v>
      </c>
      <c r="DO12" s="201"/>
      <c r="DP12" s="28">
        <f t="shared" si="33"/>
        <v>0</v>
      </c>
      <c r="DQ12" s="28">
        <f t="shared" si="34"/>
        <v>0</v>
      </c>
      <c r="DR12" s="36">
        <f t="shared" si="35"/>
        <v>951</v>
      </c>
      <c r="DS12" s="29">
        <f t="shared" si="36"/>
        <v>951</v>
      </c>
      <c r="DT12" s="30">
        <f t="shared" si="37"/>
        <v>0</v>
      </c>
      <c r="DU12" s="30">
        <f t="shared" si="38"/>
        <v>0</v>
      </c>
      <c r="DV12" s="28">
        <f t="shared" si="39"/>
        <v>0</v>
      </c>
      <c r="DW12" s="28">
        <f t="shared" si="40"/>
        <v>0</v>
      </c>
      <c r="DX12" s="161"/>
      <c r="DY12" s="161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8"/>
      <c r="HH12" s="65"/>
    </row>
    <row r="13" spans="1:216" s="23" customFormat="1" ht="21" customHeight="1">
      <c r="A13" s="158">
        <v>10</v>
      </c>
      <c r="B13" s="173" t="s">
        <v>120</v>
      </c>
      <c r="C13" s="170" t="s">
        <v>91</v>
      </c>
      <c r="D13" s="171" t="s">
        <v>64</v>
      </c>
      <c r="E13" s="172" t="s">
        <v>65</v>
      </c>
      <c r="F13" s="177">
        <v>4</v>
      </c>
      <c r="G13" s="178">
        <v>100</v>
      </c>
      <c r="H13" s="179">
        <v>79</v>
      </c>
      <c r="I13" s="28">
        <f t="shared" si="0"/>
        <v>179</v>
      </c>
      <c r="J13" s="177">
        <v>4</v>
      </c>
      <c r="K13" s="178">
        <v>103</v>
      </c>
      <c r="L13" s="179">
        <v>74</v>
      </c>
      <c r="M13" s="28">
        <f t="shared" si="1"/>
        <v>177</v>
      </c>
      <c r="N13" s="177">
        <v>4</v>
      </c>
      <c r="O13" s="178">
        <v>81</v>
      </c>
      <c r="P13" s="179">
        <v>85</v>
      </c>
      <c r="Q13" s="28">
        <f t="shared" si="2"/>
        <v>166</v>
      </c>
      <c r="R13" s="177">
        <v>4</v>
      </c>
      <c r="S13" s="178">
        <v>91</v>
      </c>
      <c r="T13" s="179">
        <v>75</v>
      </c>
      <c r="U13" s="28">
        <f t="shared" si="3"/>
        <v>166</v>
      </c>
      <c r="V13" s="177">
        <v>4</v>
      </c>
      <c r="W13" s="178">
        <v>87</v>
      </c>
      <c r="X13" s="179">
        <v>76</v>
      </c>
      <c r="Y13" s="28">
        <f t="shared" si="4"/>
        <v>163</v>
      </c>
      <c r="Z13" s="164">
        <f t="shared" si="44"/>
        <v>462</v>
      </c>
      <c r="AA13" s="165">
        <f t="shared" si="44"/>
        <v>389</v>
      </c>
      <c r="AB13" s="28">
        <f t="shared" si="5"/>
        <v>851</v>
      </c>
      <c r="AC13" s="177">
        <v>5</v>
      </c>
      <c r="AD13" s="178">
        <v>84</v>
      </c>
      <c r="AE13" s="179">
        <v>74</v>
      </c>
      <c r="AF13" s="28">
        <f t="shared" si="6"/>
        <v>158</v>
      </c>
      <c r="AG13" s="177">
        <v>5</v>
      </c>
      <c r="AH13" s="178">
        <v>106</v>
      </c>
      <c r="AI13" s="179">
        <v>96</v>
      </c>
      <c r="AJ13" s="28">
        <f t="shared" si="7"/>
        <v>202</v>
      </c>
      <c r="AK13" s="177">
        <v>5</v>
      </c>
      <c r="AL13" s="178">
        <v>106</v>
      </c>
      <c r="AM13" s="179">
        <v>92</v>
      </c>
      <c r="AN13" s="28">
        <f t="shared" si="8"/>
        <v>198</v>
      </c>
      <c r="AO13" s="164">
        <f t="shared" si="42"/>
        <v>296</v>
      </c>
      <c r="AP13" s="165">
        <f t="shared" si="42"/>
        <v>262</v>
      </c>
      <c r="AQ13" s="28">
        <f t="shared" si="9"/>
        <v>558</v>
      </c>
      <c r="AR13" s="177">
        <v>5</v>
      </c>
      <c r="AS13" s="178">
        <v>108</v>
      </c>
      <c r="AT13" s="179">
        <v>71</v>
      </c>
      <c r="AU13" s="28">
        <f t="shared" si="10"/>
        <v>179</v>
      </c>
      <c r="AV13" s="177">
        <v>5</v>
      </c>
      <c r="AW13" s="178">
        <v>117</v>
      </c>
      <c r="AX13" s="179">
        <v>72</v>
      </c>
      <c r="AY13" s="28">
        <f t="shared" si="11"/>
        <v>189</v>
      </c>
      <c r="AZ13" s="164">
        <f t="shared" si="43"/>
        <v>225</v>
      </c>
      <c r="BA13" s="165">
        <f t="shared" si="43"/>
        <v>143</v>
      </c>
      <c r="BB13" s="28">
        <f t="shared" si="12"/>
        <v>368</v>
      </c>
      <c r="BC13" s="177">
        <v>2</v>
      </c>
      <c r="BD13" s="179">
        <v>66</v>
      </c>
      <c r="BE13" s="177">
        <v>1</v>
      </c>
      <c r="BF13" s="179">
        <v>52</v>
      </c>
      <c r="BG13" s="177">
        <v>0</v>
      </c>
      <c r="BH13" s="179">
        <v>0</v>
      </c>
      <c r="BI13" s="31">
        <f t="shared" si="13"/>
        <v>118</v>
      </c>
      <c r="BJ13" s="178">
        <v>66</v>
      </c>
      <c r="BK13" s="179">
        <v>52</v>
      </c>
      <c r="BL13" s="31">
        <f t="shared" si="14"/>
        <v>118</v>
      </c>
      <c r="BM13" s="177">
        <v>2</v>
      </c>
      <c r="BN13" s="179">
        <v>71</v>
      </c>
      <c r="BO13" s="177">
        <v>1</v>
      </c>
      <c r="BP13" s="179">
        <v>46</v>
      </c>
      <c r="BQ13" s="177">
        <v>0</v>
      </c>
      <c r="BR13" s="179">
        <v>0</v>
      </c>
      <c r="BS13" s="31">
        <f t="shared" si="15"/>
        <v>117</v>
      </c>
      <c r="BT13" s="178">
        <v>59</v>
      </c>
      <c r="BU13" s="179">
        <v>58</v>
      </c>
      <c r="BV13" s="31">
        <f t="shared" si="16"/>
        <v>117</v>
      </c>
      <c r="BW13" s="164">
        <f t="shared" si="17"/>
        <v>125</v>
      </c>
      <c r="BX13" s="165">
        <f t="shared" si="17"/>
        <v>110</v>
      </c>
      <c r="BY13" s="28">
        <f t="shared" si="18"/>
        <v>235</v>
      </c>
      <c r="BZ13" s="180">
        <v>408</v>
      </c>
      <c r="CA13" s="179">
        <v>350</v>
      </c>
      <c r="CB13" s="180">
        <v>353</v>
      </c>
      <c r="CC13" s="179">
        <v>270</v>
      </c>
      <c r="CD13" s="180">
        <v>46</v>
      </c>
      <c r="CE13" s="179">
        <v>36</v>
      </c>
      <c r="CF13" s="180">
        <v>9</v>
      </c>
      <c r="CG13" s="179">
        <v>0</v>
      </c>
      <c r="CH13" s="180">
        <v>230</v>
      </c>
      <c r="CI13" s="179">
        <v>194</v>
      </c>
      <c r="CJ13" s="180">
        <v>36</v>
      </c>
      <c r="CK13" s="179">
        <v>27</v>
      </c>
      <c r="CL13" s="180">
        <v>26</v>
      </c>
      <c r="CM13" s="179">
        <v>27</v>
      </c>
      <c r="CN13" s="32">
        <f t="shared" si="19"/>
        <v>1108</v>
      </c>
      <c r="CO13" s="32">
        <f t="shared" si="20"/>
        <v>904</v>
      </c>
      <c r="CP13" s="33">
        <f t="shared" si="21"/>
        <v>2012</v>
      </c>
      <c r="CQ13" s="166">
        <f t="shared" si="22"/>
        <v>1108</v>
      </c>
      <c r="CR13" s="166">
        <f t="shared" si="22"/>
        <v>904</v>
      </c>
      <c r="CS13" s="34">
        <f t="shared" si="23"/>
        <v>2012</v>
      </c>
      <c r="CT13" s="181">
        <v>560</v>
      </c>
      <c r="CU13" s="182">
        <v>446</v>
      </c>
      <c r="CV13" s="35">
        <f t="shared" si="24"/>
        <v>1006</v>
      </c>
      <c r="CW13" s="181">
        <v>77</v>
      </c>
      <c r="CX13" s="182">
        <v>85</v>
      </c>
      <c r="CY13" s="35">
        <f t="shared" si="25"/>
        <v>162</v>
      </c>
      <c r="CZ13" s="181">
        <v>105</v>
      </c>
      <c r="DA13" s="183">
        <v>74</v>
      </c>
      <c r="DB13" s="35">
        <f t="shared" si="26"/>
        <v>179</v>
      </c>
      <c r="DC13" s="181">
        <v>54</v>
      </c>
      <c r="DD13" s="183">
        <v>47</v>
      </c>
      <c r="DE13" s="35">
        <f t="shared" si="27"/>
        <v>101</v>
      </c>
      <c r="DF13" s="181">
        <v>312</v>
      </c>
      <c r="DG13" s="183">
        <v>252</v>
      </c>
      <c r="DH13" s="35">
        <f t="shared" si="28"/>
        <v>564</v>
      </c>
      <c r="DI13" s="181"/>
      <c r="DJ13" s="183"/>
      <c r="DK13" s="35">
        <f t="shared" si="29"/>
        <v>0</v>
      </c>
      <c r="DL13" s="167">
        <f t="shared" si="30"/>
        <v>1108</v>
      </c>
      <c r="DM13" s="168">
        <f t="shared" si="31"/>
        <v>904</v>
      </c>
      <c r="DN13" s="28">
        <f t="shared" si="32"/>
        <v>2012</v>
      </c>
      <c r="DO13" s="201"/>
      <c r="DP13" s="28">
        <f t="shared" si="33"/>
        <v>0</v>
      </c>
      <c r="DQ13" s="28">
        <f t="shared" si="34"/>
        <v>0</v>
      </c>
      <c r="DR13" s="36">
        <f t="shared" si="35"/>
        <v>2012</v>
      </c>
      <c r="DS13" s="29">
        <f t="shared" si="36"/>
        <v>2012</v>
      </c>
      <c r="DT13" s="30">
        <f t="shared" si="37"/>
        <v>0</v>
      </c>
      <c r="DU13" s="30">
        <f t="shared" si="38"/>
        <v>0</v>
      </c>
      <c r="DV13" s="28">
        <f t="shared" si="39"/>
        <v>0</v>
      </c>
      <c r="DW13" s="28">
        <f t="shared" si="40"/>
        <v>0</v>
      </c>
      <c r="DX13" s="161"/>
      <c r="DY13" s="161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1"/>
      <c r="HH13" s="69"/>
    </row>
    <row r="14" spans="1:216" s="23" customFormat="1" ht="21" customHeight="1">
      <c r="A14" s="158">
        <v>11</v>
      </c>
      <c r="B14" s="173" t="s">
        <v>121</v>
      </c>
      <c r="C14" s="170" t="s">
        <v>92</v>
      </c>
      <c r="D14" s="171" t="s">
        <v>64</v>
      </c>
      <c r="E14" s="172" t="s">
        <v>65</v>
      </c>
      <c r="F14" s="177">
        <v>3</v>
      </c>
      <c r="G14" s="178">
        <v>101</v>
      </c>
      <c r="H14" s="179">
        <v>65</v>
      </c>
      <c r="I14" s="28">
        <f t="shared" si="0"/>
        <v>166</v>
      </c>
      <c r="J14" s="177">
        <v>3</v>
      </c>
      <c r="K14" s="178">
        <v>94</v>
      </c>
      <c r="L14" s="179">
        <v>91</v>
      </c>
      <c r="M14" s="28">
        <f t="shared" si="1"/>
        <v>185</v>
      </c>
      <c r="N14" s="177">
        <v>3</v>
      </c>
      <c r="O14" s="178">
        <v>85</v>
      </c>
      <c r="P14" s="179">
        <v>88</v>
      </c>
      <c r="Q14" s="28">
        <f t="shared" si="2"/>
        <v>173</v>
      </c>
      <c r="R14" s="177">
        <v>3</v>
      </c>
      <c r="S14" s="178">
        <v>85</v>
      </c>
      <c r="T14" s="179">
        <v>92</v>
      </c>
      <c r="U14" s="28">
        <f t="shared" si="3"/>
        <v>177</v>
      </c>
      <c r="V14" s="177">
        <v>3</v>
      </c>
      <c r="W14" s="178">
        <v>95</v>
      </c>
      <c r="X14" s="179">
        <v>74</v>
      </c>
      <c r="Y14" s="28">
        <f t="shared" si="4"/>
        <v>169</v>
      </c>
      <c r="Z14" s="164">
        <f t="shared" si="44"/>
        <v>460</v>
      </c>
      <c r="AA14" s="165">
        <f t="shared" si="44"/>
        <v>410</v>
      </c>
      <c r="AB14" s="28">
        <f t="shared" si="5"/>
        <v>870</v>
      </c>
      <c r="AC14" s="177">
        <v>3</v>
      </c>
      <c r="AD14" s="178">
        <v>83</v>
      </c>
      <c r="AE14" s="179">
        <v>81</v>
      </c>
      <c r="AF14" s="28">
        <f t="shared" si="6"/>
        <v>164</v>
      </c>
      <c r="AG14" s="177">
        <v>3</v>
      </c>
      <c r="AH14" s="178">
        <v>84</v>
      </c>
      <c r="AI14" s="179">
        <v>75</v>
      </c>
      <c r="AJ14" s="28">
        <f t="shared" si="7"/>
        <v>159</v>
      </c>
      <c r="AK14" s="177">
        <v>3</v>
      </c>
      <c r="AL14" s="178">
        <v>82</v>
      </c>
      <c r="AM14" s="179">
        <v>66</v>
      </c>
      <c r="AN14" s="28">
        <f t="shared" si="8"/>
        <v>148</v>
      </c>
      <c r="AO14" s="164">
        <f t="shared" si="42"/>
        <v>249</v>
      </c>
      <c r="AP14" s="165">
        <f t="shared" si="42"/>
        <v>222</v>
      </c>
      <c r="AQ14" s="28">
        <f t="shared" si="9"/>
        <v>471</v>
      </c>
      <c r="AR14" s="177">
        <v>3</v>
      </c>
      <c r="AS14" s="178">
        <v>85</v>
      </c>
      <c r="AT14" s="179">
        <v>56</v>
      </c>
      <c r="AU14" s="28">
        <f t="shared" si="10"/>
        <v>141</v>
      </c>
      <c r="AV14" s="177">
        <v>3</v>
      </c>
      <c r="AW14" s="178">
        <v>73</v>
      </c>
      <c r="AX14" s="179">
        <v>69</v>
      </c>
      <c r="AY14" s="28">
        <f t="shared" si="11"/>
        <v>142</v>
      </c>
      <c r="AZ14" s="164">
        <f t="shared" si="43"/>
        <v>158</v>
      </c>
      <c r="BA14" s="165">
        <f t="shared" si="43"/>
        <v>125</v>
      </c>
      <c r="BB14" s="28">
        <f t="shared" si="12"/>
        <v>283</v>
      </c>
      <c r="BC14" s="177">
        <v>2</v>
      </c>
      <c r="BD14" s="179">
        <v>76</v>
      </c>
      <c r="BE14" s="177">
        <v>1</v>
      </c>
      <c r="BF14" s="179">
        <v>41</v>
      </c>
      <c r="BG14" s="177">
        <v>0</v>
      </c>
      <c r="BH14" s="179">
        <v>0</v>
      </c>
      <c r="BI14" s="31">
        <f t="shared" si="13"/>
        <v>117</v>
      </c>
      <c r="BJ14" s="178">
        <v>63</v>
      </c>
      <c r="BK14" s="179">
        <v>54</v>
      </c>
      <c r="BL14" s="31">
        <f t="shared" si="14"/>
        <v>117</v>
      </c>
      <c r="BM14" s="177">
        <v>2</v>
      </c>
      <c r="BN14" s="179">
        <v>82</v>
      </c>
      <c r="BO14" s="177">
        <v>1</v>
      </c>
      <c r="BP14" s="179">
        <v>43</v>
      </c>
      <c r="BQ14" s="177">
        <v>0</v>
      </c>
      <c r="BR14" s="179">
        <v>0</v>
      </c>
      <c r="BS14" s="31">
        <f t="shared" si="15"/>
        <v>125</v>
      </c>
      <c r="BT14" s="178">
        <v>57</v>
      </c>
      <c r="BU14" s="179">
        <v>68</v>
      </c>
      <c r="BV14" s="31">
        <f t="shared" si="16"/>
        <v>125</v>
      </c>
      <c r="BW14" s="164">
        <f t="shared" si="17"/>
        <v>120</v>
      </c>
      <c r="BX14" s="165">
        <f t="shared" si="17"/>
        <v>122</v>
      </c>
      <c r="BY14" s="28">
        <f t="shared" si="18"/>
        <v>242</v>
      </c>
      <c r="BZ14" s="180">
        <v>436</v>
      </c>
      <c r="CA14" s="179">
        <v>420</v>
      </c>
      <c r="CB14" s="180">
        <v>230</v>
      </c>
      <c r="CC14" s="179">
        <v>200</v>
      </c>
      <c r="CD14" s="180">
        <v>31</v>
      </c>
      <c r="CE14" s="179">
        <v>24</v>
      </c>
      <c r="CF14" s="180">
        <v>10</v>
      </c>
      <c r="CG14" s="179">
        <v>3</v>
      </c>
      <c r="CH14" s="180">
        <v>220</v>
      </c>
      <c r="CI14" s="179">
        <v>184</v>
      </c>
      <c r="CJ14" s="180">
        <v>16</v>
      </c>
      <c r="CK14" s="179">
        <v>15</v>
      </c>
      <c r="CL14" s="180">
        <v>44</v>
      </c>
      <c r="CM14" s="179">
        <v>33</v>
      </c>
      <c r="CN14" s="32">
        <f t="shared" si="19"/>
        <v>987</v>
      </c>
      <c r="CO14" s="32">
        <f t="shared" si="20"/>
        <v>879</v>
      </c>
      <c r="CP14" s="33">
        <f t="shared" si="21"/>
        <v>1866</v>
      </c>
      <c r="CQ14" s="166">
        <f t="shared" si="22"/>
        <v>987</v>
      </c>
      <c r="CR14" s="166">
        <f t="shared" si="22"/>
        <v>879</v>
      </c>
      <c r="CS14" s="34">
        <f t="shared" si="23"/>
        <v>1866</v>
      </c>
      <c r="CT14" s="181">
        <v>367</v>
      </c>
      <c r="CU14" s="182">
        <v>299</v>
      </c>
      <c r="CV14" s="35">
        <f t="shared" si="24"/>
        <v>666</v>
      </c>
      <c r="CW14" s="181">
        <v>103</v>
      </c>
      <c r="CX14" s="182">
        <v>90</v>
      </c>
      <c r="CY14" s="35">
        <f t="shared" si="25"/>
        <v>193</v>
      </c>
      <c r="CZ14" s="181">
        <v>75</v>
      </c>
      <c r="DA14" s="183">
        <v>53</v>
      </c>
      <c r="DB14" s="35">
        <f t="shared" si="26"/>
        <v>128</v>
      </c>
      <c r="DC14" s="181">
        <v>64</v>
      </c>
      <c r="DD14" s="183">
        <v>50</v>
      </c>
      <c r="DE14" s="35">
        <f t="shared" si="27"/>
        <v>114</v>
      </c>
      <c r="DF14" s="181">
        <v>18</v>
      </c>
      <c r="DG14" s="183">
        <v>22</v>
      </c>
      <c r="DH14" s="35">
        <f t="shared" si="28"/>
        <v>40</v>
      </c>
      <c r="DI14" s="181">
        <v>360</v>
      </c>
      <c r="DJ14" s="183">
        <v>365</v>
      </c>
      <c r="DK14" s="35">
        <f t="shared" si="29"/>
        <v>725</v>
      </c>
      <c r="DL14" s="167">
        <f t="shared" si="30"/>
        <v>987</v>
      </c>
      <c r="DM14" s="168">
        <f t="shared" si="31"/>
        <v>879</v>
      </c>
      <c r="DN14" s="28">
        <f t="shared" si="32"/>
        <v>1866</v>
      </c>
      <c r="DO14" s="201"/>
      <c r="DP14" s="28">
        <f t="shared" si="33"/>
        <v>0</v>
      </c>
      <c r="DQ14" s="28">
        <f t="shared" si="34"/>
        <v>0</v>
      </c>
      <c r="DR14" s="36">
        <f t="shared" si="35"/>
        <v>1866</v>
      </c>
      <c r="DS14" s="29">
        <f t="shared" si="36"/>
        <v>1866</v>
      </c>
      <c r="DT14" s="30">
        <f t="shared" si="37"/>
        <v>0</v>
      </c>
      <c r="DU14" s="30">
        <f t="shared" si="38"/>
        <v>0</v>
      </c>
      <c r="DV14" s="28">
        <f t="shared" si="39"/>
        <v>0</v>
      </c>
      <c r="DW14" s="28">
        <f t="shared" si="40"/>
        <v>0</v>
      </c>
      <c r="DX14" s="161"/>
      <c r="DY14" s="161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4"/>
      <c r="HH14" s="72"/>
    </row>
    <row r="15" spans="1:216" s="23" customFormat="1" ht="21" customHeight="1">
      <c r="A15" s="158">
        <v>12</v>
      </c>
      <c r="B15" s="158">
        <v>1777</v>
      </c>
      <c r="C15" s="170" t="s">
        <v>93</v>
      </c>
      <c r="D15" s="171" t="s">
        <v>64</v>
      </c>
      <c r="E15" s="172" t="s">
        <v>65</v>
      </c>
      <c r="F15" s="177">
        <v>3</v>
      </c>
      <c r="G15" s="178">
        <v>78</v>
      </c>
      <c r="H15" s="179">
        <v>79</v>
      </c>
      <c r="I15" s="28">
        <f t="shared" si="0"/>
        <v>157</v>
      </c>
      <c r="J15" s="177">
        <v>3</v>
      </c>
      <c r="K15" s="178">
        <v>77</v>
      </c>
      <c r="L15" s="179">
        <v>70</v>
      </c>
      <c r="M15" s="28">
        <f t="shared" si="1"/>
        <v>147</v>
      </c>
      <c r="N15" s="177">
        <v>3</v>
      </c>
      <c r="O15" s="178">
        <v>82</v>
      </c>
      <c r="P15" s="179">
        <v>73</v>
      </c>
      <c r="Q15" s="28">
        <f t="shared" si="2"/>
        <v>155</v>
      </c>
      <c r="R15" s="177">
        <v>3</v>
      </c>
      <c r="S15" s="178">
        <v>82</v>
      </c>
      <c r="T15" s="179">
        <v>67</v>
      </c>
      <c r="U15" s="28">
        <f t="shared" si="3"/>
        <v>149</v>
      </c>
      <c r="V15" s="177">
        <v>3</v>
      </c>
      <c r="W15" s="178">
        <v>78</v>
      </c>
      <c r="X15" s="179">
        <v>72</v>
      </c>
      <c r="Y15" s="28">
        <f t="shared" si="4"/>
        <v>150</v>
      </c>
      <c r="Z15" s="164">
        <f t="shared" si="44"/>
        <v>397</v>
      </c>
      <c r="AA15" s="165">
        <f t="shared" si="44"/>
        <v>361</v>
      </c>
      <c r="AB15" s="28">
        <f t="shared" si="5"/>
        <v>758</v>
      </c>
      <c r="AC15" s="177">
        <v>3</v>
      </c>
      <c r="AD15" s="178">
        <v>84</v>
      </c>
      <c r="AE15" s="179">
        <v>59</v>
      </c>
      <c r="AF15" s="28">
        <f t="shared" si="6"/>
        <v>143</v>
      </c>
      <c r="AG15" s="177">
        <v>3</v>
      </c>
      <c r="AH15" s="178">
        <v>69</v>
      </c>
      <c r="AI15" s="179">
        <v>82</v>
      </c>
      <c r="AJ15" s="28">
        <f t="shared" si="7"/>
        <v>151</v>
      </c>
      <c r="AK15" s="177">
        <v>3</v>
      </c>
      <c r="AL15" s="178">
        <v>74</v>
      </c>
      <c r="AM15" s="179">
        <v>60</v>
      </c>
      <c r="AN15" s="28">
        <f t="shared" si="8"/>
        <v>134</v>
      </c>
      <c r="AO15" s="164">
        <f t="shared" si="42"/>
        <v>227</v>
      </c>
      <c r="AP15" s="165">
        <f t="shared" si="42"/>
        <v>201</v>
      </c>
      <c r="AQ15" s="28">
        <f t="shared" si="9"/>
        <v>428</v>
      </c>
      <c r="AR15" s="177">
        <v>3</v>
      </c>
      <c r="AS15" s="178">
        <v>58</v>
      </c>
      <c r="AT15" s="179">
        <v>65</v>
      </c>
      <c r="AU15" s="28">
        <f t="shared" si="10"/>
        <v>123</v>
      </c>
      <c r="AV15" s="177">
        <v>3</v>
      </c>
      <c r="AW15" s="178">
        <v>80</v>
      </c>
      <c r="AX15" s="179">
        <v>64</v>
      </c>
      <c r="AY15" s="28">
        <f t="shared" si="11"/>
        <v>144</v>
      </c>
      <c r="AZ15" s="164">
        <f t="shared" si="43"/>
        <v>138</v>
      </c>
      <c r="BA15" s="165">
        <f t="shared" si="43"/>
        <v>129</v>
      </c>
      <c r="BB15" s="28">
        <f t="shared" si="12"/>
        <v>267</v>
      </c>
      <c r="BC15" s="177">
        <v>2</v>
      </c>
      <c r="BD15" s="179">
        <v>85</v>
      </c>
      <c r="BE15" s="177">
        <v>1</v>
      </c>
      <c r="BF15" s="179">
        <v>54</v>
      </c>
      <c r="BG15" s="177">
        <v>0</v>
      </c>
      <c r="BH15" s="179">
        <v>0</v>
      </c>
      <c r="BI15" s="31">
        <f t="shared" si="13"/>
        <v>139</v>
      </c>
      <c r="BJ15" s="178">
        <v>67</v>
      </c>
      <c r="BK15" s="179">
        <v>72</v>
      </c>
      <c r="BL15" s="31">
        <f t="shared" si="14"/>
        <v>139</v>
      </c>
      <c r="BM15" s="177">
        <v>1</v>
      </c>
      <c r="BN15" s="179">
        <v>80</v>
      </c>
      <c r="BO15" s="177">
        <v>1</v>
      </c>
      <c r="BP15" s="179">
        <v>44</v>
      </c>
      <c r="BQ15" s="177">
        <v>0</v>
      </c>
      <c r="BR15" s="179">
        <v>0</v>
      </c>
      <c r="BS15" s="31">
        <f t="shared" si="15"/>
        <v>124</v>
      </c>
      <c r="BT15" s="178">
        <v>68</v>
      </c>
      <c r="BU15" s="179">
        <v>56</v>
      </c>
      <c r="BV15" s="31">
        <f t="shared" si="16"/>
        <v>124</v>
      </c>
      <c r="BW15" s="164">
        <f t="shared" si="17"/>
        <v>135</v>
      </c>
      <c r="BX15" s="165">
        <f t="shared" si="17"/>
        <v>128</v>
      </c>
      <c r="BY15" s="28">
        <f t="shared" si="18"/>
        <v>263</v>
      </c>
      <c r="BZ15" s="180">
        <v>458</v>
      </c>
      <c r="CA15" s="179">
        <v>406</v>
      </c>
      <c r="CB15" s="180">
        <v>214</v>
      </c>
      <c r="CC15" s="179">
        <v>185</v>
      </c>
      <c r="CD15" s="180">
        <v>22</v>
      </c>
      <c r="CE15" s="179">
        <v>32</v>
      </c>
      <c r="CF15" s="180">
        <v>5</v>
      </c>
      <c r="CG15" s="179">
        <v>1</v>
      </c>
      <c r="CH15" s="180">
        <v>174</v>
      </c>
      <c r="CI15" s="179">
        <v>132</v>
      </c>
      <c r="CJ15" s="180">
        <v>1</v>
      </c>
      <c r="CK15" s="179">
        <v>12</v>
      </c>
      <c r="CL15" s="180">
        <v>23</v>
      </c>
      <c r="CM15" s="179">
        <v>51</v>
      </c>
      <c r="CN15" s="32">
        <f t="shared" si="19"/>
        <v>897</v>
      </c>
      <c r="CO15" s="32">
        <f t="shared" si="20"/>
        <v>819</v>
      </c>
      <c r="CP15" s="33">
        <f t="shared" si="21"/>
        <v>1716</v>
      </c>
      <c r="CQ15" s="166">
        <f t="shared" si="22"/>
        <v>897</v>
      </c>
      <c r="CR15" s="166">
        <f t="shared" si="22"/>
        <v>819</v>
      </c>
      <c r="CS15" s="34">
        <f t="shared" si="23"/>
        <v>1716</v>
      </c>
      <c r="CT15" s="181">
        <v>355</v>
      </c>
      <c r="CU15" s="182">
        <v>361</v>
      </c>
      <c r="CV15" s="35">
        <f t="shared" si="24"/>
        <v>716</v>
      </c>
      <c r="CW15" s="181">
        <v>125</v>
      </c>
      <c r="CX15" s="182">
        <v>139</v>
      </c>
      <c r="CY15" s="35">
        <f t="shared" si="25"/>
        <v>264</v>
      </c>
      <c r="CZ15" s="181">
        <v>47</v>
      </c>
      <c r="DA15" s="183">
        <v>45</v>
      </c>
      <c r="DB15" s="35">
        <f t="shared" si="26"/>
        <v>92</v>
      </c>
      <c r="DC15" s="181">
        <v>13</v>
      </c>
      <c r="DD15" s="183">
        <v>11</v>
      </c>
      <c r="DE15" s="35">
        <f t="shared" si="27"/>
        <v>24</v>
      </c>
      <c r="DF15" s="181">
        <v>357</v>
      </c>
      <c r="DG15" s="183">
        <v>263</v>
      </c>
      <c r="DH15" s="35">
        <f t="shared" si="28"/>
        <v>620</v>
      </c>
      <c r="DI15" s="181"/>
      <c r="DJ15" s="183"/>
      <c r="DK15" s="35">
        <f t="shared" si="29"/>
        <v>0</v>
      </c>
      <c r="DL15" s="167">
        <f t="shared" si="30"/>
        <v>897</v>
      </c>
      <c r="DM15" s="168">
        <f t="shared" si="31"/>
        <v>819</v>
      </c>
      <c r="DN15" s="28">
        <f t="shared" si="32"/>
        <v>1716</v>
      </c>
      <c r="DO15" s="201"/>
      <c r="DP15" s="28">
        <f t="shared" si="33"/>
        <v>0</v>
      </c>
      <c r="DQ15" s="28">
        <f t="shared" si="34"/>
        <v>0</v>
      </c>
      <c r="DR15" s="36">
        <f t="shared" si="35"/>
        <v>1716</v>
      </c>
      <c r="DS15" s="29">
        <f t="shared" si="36"/>
        <v>1716</v>
      </c>
      <c r="DT15" s="30">
        <f t="shared" si="37"/>
        <v>0</v>
      </c>
      <c r="DU15" s="30">
        <f t="shared" si="38"/>
        <v>0</v>
      </c>
      <c r="DV15" s="28">
        <f t="shared" si="39"/>
        <v>0</v>
      </c>
      <c r="DW15" s="28">
        <f t="shared" si="40"/>
        <v>0</v>
      </c>
      <c r="DX15" s="161"/>
      <c r="DY15" s="161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7"/>
      <c r="HH15" s="78"/>
    </row>
    <row r="16" spans="1:216" s="161" customFormat="1" ht="21" customHeight="1">
      <c r="A16" s="235">
        <v>13</v>
      </c>
      <c r="B16" s="235">
        <v>1778</v>
      </c>
      <c r="C16" s="232" t="s">
        <v>117</v>
      </c>
      <c r="D16" s="234" t="s">
        <v>64</v>
      </c>
      <c r="E16" s="233" t="s">
        <v>65</v>
      </c>
      <c r="F16" s="177">
        <v>3</v>
      </c>
      <c r="G16" s="178">
        <v>88</v>
      </c>
      <c r="H16" s="179">
        <v>67</v>
      </c>
      <c r="I16" s="28">
        <f t="shared" si="0"/>
        <v>155</v>
      </c>
      <c r="J16" s="231">
        <v>3</v>
      </c>
      <c r="K16" s="239">
        <v>75</v>
      </c>
      <c r="L16" s="240">
        <v>75</v>
      </c>
      <c r="M16" s="28">
        <f t="shared" si="1"/>
        <v>150</v>
      </c>
      <c r="N16" s="231">
        <v>3</v>
      </c>
      <c r="O16" s="239">
        <v>87</v>
      </c>
      <c r="P16" s="240">
        <v>72</v>
      </c>
      <c r="Q16" s="28">
        <f t="shared" si="2"/>
        <v>159</v>
      </c>
      <c r="R16" s="231">
        <v>3</v>
      </c>
      <c r="S16" s="239">
        <v>79</v>
      </c>
      <c r="T16" s="240">
        <v>79</v>
      </c>
      <c r="U16" s="28">
        <f t="shared" si="3"/>
        <v>158</v>
      </c>
      <c r="V16" s="231">
        <v>3</v>
      </c>
      <c r="W16" s="239">
        <v>82</v>
      </c>
      <c r="X16" s="240">
        <v>84</v>
      </c>
      <c r="Y16" s="28">
        <f t="shared" si="4"/>
        <v>166</v>
      </c>
      <c r="Z16" s="208">
        <v>411</v>
      </c>
      <c r="AA16" s="209">
        <v>377</v>
      </c>
      <c r="AB16" s="28">
        <f t="shared" si="5"/>
        <v>788</v>
      </c>
      <c r="AC16" s="231">
        <v>3</v>
      </c>
      <c r="AD16" s="239">
        <v>85</v>
      </c>
      <c r="AE16" s="240">
        <v>69</v>
      </c>
      <c r="AF16" s="28">
        <f t="shared" si="6"/>
        <v>154</v>
      </c>
      <c r="AG16" s="231">
        <v>3</v>
      </c>
      <c r="AH16" s="239">
        <v>85</v>
      </c>
      <c r="AI16" s="240">
        <v>68</v>
      </c>
      <c r="AJ16" s="28">
        <f t="shared" si="7"/>
        <v>153</v>
      </c>
      <c r="AK16" s="231">
        <v>3</v>
      </c>
      <c r="AL16" s="239">
        <v>67</v>
      </c>
      <c r="AM16" s="240">
        <v>73</v>
      </c>
      <c r="AN16" s="28">
        <f t="shared" si="8"/>
        <v>140</v>
      </c>
      <c r="AO16" s="208">
        <v>237</v>
      </c>
      <c r="AP16" s="209">
        <v>210</v>
      </c>
      <c r="AQ16" s="28">
        <f t="shared" si="9"/>
        <v>447</v>
      </c>
      <c r="AR16" s="231">
        <v>3</v>
      </c>
      <c r="AS16" s="239">
        <v>74</v>
      </c>
      <c r="AT16" s="240">
        <v>75</v>
      </c>
      <c r="AU16" s="28">
        <f t="shared" si="10"/>
        <v>149</v>
      </c>
      <c r="AV16" s="231">
        <v>3</v>
      </c>
      <c r="AW16" s="239">
        <v>71</v>
      </c>
      <c r="AX16" s="240">
        <v>82</v>
      </c>
      <c r="AY16" s="28">
        <f t="shared" si="11"/>
        <v>153</v>
      </c>
      <c r="AZ16" s="208">
        <v>145</v>
      </c>
      <c r="BA16" s="209">
        <v>157</v>
      </c>
      <c r="BB16" s="28">
        <f t="shared" si="12"/>
        <v>302</v>
      </c>
      <c r="BC16" s="231">
        <v>1</v>
      </c>
      <c r="BD16" s="240">
        <v>49</v>
      </c>
      <c r="BE16" s="231">
        <v>1</v>
      </c>
      <c r="BF16" s="240">
        <v>45</v>
      </c>
      <c r="BG16" s="231">
        <v>1</v>
      </c>
      <c r="BH16" s="240">
        <v>33</v>
      </c>
      <c r="BI16" s="31">
        <f t="shared" si="13"/>
        <v>127</v>
      </c>
      <c r="BJ16" s="178">
        <v>64</v>
      </c>
      <c r="BK16" s="179">
        <v>63</v>
      </c>
      <c r="BL16" s="31">
        <f t="shared" si="14"/>
        <v>127</v>
      </c>
      <c r="BM16" s="231">
        <v>1</v>
      </c>
      <c r="BN16" s="240">
        <v>54</v>
      </c>
      <c r="BO16" s="231">
        <v>1</v>
      </c>
      <c r="BP16" s="240">
        <v>39</v>
      </c>
      <c r="BQ16" s="231">
        <v>1</v>
      </c>
      <c r="BR16" s="240">
        <v>30</v>
      </c>
      <c r="BS16" s="31">
        <f t="shared" si="15"/>
        <v>123</v>
      </c>
      <c r="BT16" s="178">
        <v>54</v>
      </c>
      <c r="BU16" s="179">
        <v>69</v>
      </c>
      <c r="BV16" s="31">
        <f t="shared" si="16"/>
        <v>123</v>
      </c>
      <c r="BW16" s="164">
        <f t="shared" si="17"/>
        <v>118</v>
      </c>
      <c r="BX16" s="165">
        <f t="shared" si="17"/>
        <v>132</v>
      </c>
      <c r="BY16" s="28">
        <f t="shared" si="18"/>
        <v>250</v>
      </c>
      <c r="BZ16" s="241">
        <v>416</v>
      </c>
      <c r="CA16" s="240">
        <v>431</v>
      </c>
      <c r="CB16" s="241">
        <v>169</v>
      </c>
      <c r="CC16" s="240">
        <v>178</v>
      </c>
      <c r="CD16" s="241">
        <v>43</v>
      </c>
      <c r="CE16" s="240">
        <v>22</v>
      </c>
      <c r="CF16" s="241">
        <v>2</v>
      </c>
      <c r="CG16" s="240">
        <v>5</v>
      </c>
      <c r="CH16" s="241">
        <v>226</v>
      </c>
      <c r="CI16" s="240">
        <v>186</v>
      </c>
      <c r="CJ16" s="241">
        <v>28</v>
      </c>
      <c r="CK16" s="240">
        <v>17</v>
      </c>
      <c r="CL16" s="241">
        <v>27</v>
      </c>
      <c r="CM16" s="240">
        <v>37</v>
      </c>
      <c r="CN16" s="32">
        <f t="shared" si="19"/>
        <v>911</v>
      </c>
      <c r="CO16" s="32">
        <f t="shared" si="20"/>
        <v>876</v>
      </c>
      <c r="CP16" s="33">
        <f t="shared" si="21"/>
        <v>1787</v>
      </c>
      <c r="CQ16" s="166">
        <f t="shared" si="22"/>
        <v>911</v>
      </c>
      <c r="CR16" s="166">
        <f t="shared" si="22"/>
        <v>876</v>
      </c>
      <c r="CS16" s="34">
        <f t="shared" si="23"/>
        <v>1787</v>
      </c>
      <c r="CT16" s="242">
        <v>439</v>
      </c>
      <c r="CU16" s="243">
        <v>427</v>
      </c>
      <c r="CV16" s="35">
        <f t="shared" si="24"/>
        <v>866</v>
      </c>
      <c r="CW16" s="242">
        <v>75</v>
      </c>
      <c r="CX16" s="243">
        <v>81</v>
      </c>
      <c r="CY16" s="35">
        <f t="shared" si="25"/>
        <v>156</v>
      </c>
      <c r="CZ16" s="242">
        <v>44</v>
      </c>
      <c r="DA16" s="244">
        <v>45</v>
      </c>
      <c r="DB16" s="35">
        <f t="shared" si="26"/>
        <v>89</v>
      </c>
      <c r="DC16" s="242">
        <v>25</v>
      </c>
      <c r="DD16" s="244">
        <v>17</v>
      </c>
      <c r="DE16" s="35">
        <f t="shared" si="27"/>
        <v>42</v>
      </c>
      <c r="DF16" s="242">
        <v>328</v>
      </c>
      <c r="DG16" s="244">
        <v>306</v>
      </c>
      <c r="DH16" s="35">
        <f t="shared" si="28"/>
        <v>634</v>
      </c>
      <c r="DI16" s="181">
        <v>0</v>
      </c>
      <c r="DJ16" s="183">
        <v>0</v>
      </c>
      <c r="DK16" s="35">
        <f t="shared" si="29"/>
        <v>0</v>
      </c>
      <c r="DL16" s="167">
        <f t="shared" si="30"/>
        <v>911</v>
      </c>
      <c r="DM16" s="168">
        <f t="shared" si="31"/>
        <v>876</v>
      </c>
      <c r="DN16" s="28">
        <f t="shared" si="32"/>
        <v>1787</v>
      </c>
      <c r="DO16" s="201"/>
      <c r="DP16" s="28">
        <f t="shared" si="33"/>
        <v>0</v>
      </c>
      <c r="DQ16" s="28">
        <f t="shared" si="34"/>
        <v>0</v>
      </c>
      <c r="DR16" s="36">
        <f t="shared" si="35"/>
        <v>1787</v>
      </c>
      <c r="DS16" s="29">
        <f t="shared" si="36"/>
        <v>1787</v>
      </c>
      <c r="DT16" s="30">
        <f t="shared" si="37"/>
        <v>0</v>
      </c>
      <c r="DU16" s="30">
        <f t="shared" si="38"/>
        <v>0</v>
      </c>
      <c r="DV16" s="28">
        <f t="shared" si="39"/>
        <v>0</v>
      </c>
      <c r="DW16" s="28">
        <f t="shared" si="40"/>
        <v>0</v>
      </c>
    </row>
    <row r="17" spans="1:216" s="157" customFormat="1" ht="21" customHeight="1">
      <c r="A17" s="158">
        <v>14</v>
      </c>
      <c r="B17" s="169">
        <v>1779</v>
      </c>
      <c r="C17" s="159" t="s">
        <v>118</v>
      </c>
      <c r="D17" s="171" t="s">
        <v>82</v>
      </c>
      <c r="E17" s="172" t="s">
        <v>65</v>
      </c>
      <c r="F17" s="184">
        <v>4</v>
      </c>
      <c r="G17" s="185">
        <v>108</v>
      </c>
      <c r="H17" s="186">
        <v>87</v>
      </c>
      <c r="I17" s="28">
        <f t="shared" si="0"/>
        <v>195</v>
      </c>
      <c r="J17" s="187">
        <v>4</v>
      </c>
      <c r="K17" s="188">
        <v>88</v>
      </c>
      <c r="L17" s="189">
        <v>111</v>
      </c>
      <c r="M17" s="28">
        <f t="shared" si="1"/>
        <v>199</v>
      </c>
      <c r="N17" s="187">
        <v>4</v>
      </c>
      <c r="O17" s="188">
        <v>109</v>
      </c>
      <c r="P17" s="189">
        <v>94</v>
      </c>
      <c r="Q17" s="28">
        <f t="shared" si="2"/>
        <v>203</v>
      </c>
      <c r="R17" s="187">
        <v>4</v>
      </c>
      <c r="S17" s="188">
        <v>108</v>
      </c>
      <c r="T17" s="189">
        <v>96</v>
      </c>
      <c r="U17" s="28">
        <f t="shared" si="3"/>
        <v>204</v>
      </c>
      <c r="V17" s="187">
        <v>4</v>
      </c>
      <c r="W17" s="188">
        <v>115</v>
      </c>
      <c r="X17" s="189">
        <v>90</v>
      </c>
      <c r="Y17" s="28">
        <f t="shared" si="4"/>
        <v>205</v>
      </c>
      <c r="Z17" s="164">
        <f t="shared" si="44"/>
        <v>528</v>
      </c>
      <c r="AA17" s="165">
        <f t="shared" si="44"/>
        <v>478</v>
      </c>
      <c r="AB17" s="28">
        <f t="shared" si="5"/>
        <v>1006</v>
      </c>
      <c r="AC17" s="187">
        <v>4</v>
      </c>
      <c r="AD17" s="188">
        <v>118</v>
      </c>
      <c r="AE17" s="189">
        <v>78</v>
      </c>
      <c r="AF17" s="28">
        <f t="shared" si="6"/>
        <v>196</v>
      </c>
      <c r="AG17" s="187">
        <v>4</v>
      </c>
      <c r="AH17" s="188">
        <v>91</v>
      </c>
      <c r="AI17" s="189">
        <v>97</v>
      </c>
      <c r="AJ17" s="28">
        <f t="shared" si="7"/>
        <v>188</v>
      </c>
      <c r="AK17" s="187">
        <v>4</v>
      </c>
      <c r="AL17" s="188">
        <v>93</v>
      </c>
      <c r="AM17" s="189">
        <v>81</v>
      </c>
      <c r="AN17" s="28">
        <f t="shared" si="8"/>
        <v>174</v>
      </c>
      <c r="AO17" s="164">
        <f t="shared" si="42"/>
        <v>302</v>
      </c>
      <c r="AP17" s="165">
        <f t="shared" si="42"/>
        <v>256</v>
      </c>
      <c r="AQ17" s="28">
        <f t="shared" si="9"/>
        <v>558</v>
      </c>
      <c r="AR17" s="187">
        <v>4</v>
      </c>
      <c r="AS17" s="188">
        <v>95</v>
      </c>
      <c r="AT17" s="189">
        <v>101</v>
      </c>
      <c r="AU17" s="28">
        <f t="shared" si="10"/>
        <v>196</v>
      </c>
      <c r="AV17" s="187">
        <v>4</v>
      </c>
      <c r="AW17" s="188">
        <v>107</v>
      </c>
      <c r="AX17" s="189">
        <v>85</v>
      </c>
      <c r="AY17" s="28">
        <f t="shared" si="11"/>
        <v>192</v>
      </c>
      <c r="AZ17" s="164">
        <f t="shared" si="43"/>
        <v>202</v>
      </c>
      <c r="BA17" s="165">
        <f t="shared" si="43"/>
        <v>186</v>
      </c>
      <c r="BB17" s="28">
        <f t="shared" si="12"/>
        <v>388</v>
      </c>
      <c r="BC17" s="187">
        <v>2</v>
      </c>
      <c r="BD17" s="189">
        <v>100</v>
      </c>
      <c r="BE17" s="187">
        <v>1</v>
      </c>
      <c r="BF17" s="189">
        <v>38</v>
      </c>
      <c r="BG17" s="187">
        <v>0</v>
      </c>
      <c r="BH17" s="189">
        <v>0</v>
      </c>
      <c r="BI17" s="31">
        <f t="shared" si="13"/>
        <v>138</v>
      </c>
      <c r="BJ17" s="188">
        <v>59</v>
      </c>
      <c r="BK17" s="189">
        <v>79</v>
      </c>
      <c r="BL17" s="31">
        <f t="shared" si="14"/>
        <v>138</v>
      </c>
      <c r="BM17" s="187">
        <v>2</v>
      </c>
      <c r="BN17" s="189">
        <v>89</v>
      </c>
      <c r="BO17" s="187">
        <v>1</v>
      </c>
      <c r="BP17" s="189">
        <v>40</v>
      </c>
      <c r="BQ17" s="187">
        <v>0</v>
      </c>
      <c r="BR17" s="189">
        <v>0</v>
      </c>
      <c r="BS17" s="31">
        <f t="shared" si="15"/>
        <v>129</v>
      </c>
      <c r="BT17" s="188">
        <v>56</v>
      </c>
      <c r="BU17" s="189">
        <v>73</v>
      </c>
      <c r="BV17" s="31">
        <f t="shared" si="16"/>
        <v>129</v>
      </c>
      <c r="BW17" s="164">
        <f t="shared" si="17"/>
        <v>115</v>
      </c>
      <c r="BX17" s="165">
        <f t="shared" si="17"/>
        <v>152</v>
      </c>
      <c r="BY17" s="28">
        <f t="shared" si="18"/>
        <v>267</v>
      </c>
      <c r="BZ17" s="190">
        <v>560</v>
      </c>
      <c r="CA17" s="186">
        <v>516</v>
      </c>
      <c r="CB17" s="190">
        <v>196</v>
      </c>
      <c r="CC17" s="186">
        <v>206</v>
      </c>
      <c r="CD17" s="190">
        <v>63</v>
      </c>
      <c r="CE17" s="186">
        <v>52</v>
      </c>
      <c r="CF17" s="190">
        <v>3</v>
      </c>
      <c r="CG17" s="186">
        <v>6</v>
      </c>
      <c r="CH17" s="190">
        <v>248</v>
      </c>
      <c r="CI17" s="186">
        <v>194</v>
      </c>
      <c r="CJ17" s="190">
        <v>25</v>
      </c>
      <c r="CK17" s="186">
        <v>27</v>
      </c>
      <c r="CL17" s="190">
        <v>52</v>
      </c>
      <c r="CM17" s="186">
        <v>71</v>
      </c>
      <c r="CN17" s="32">
        <f t="shared" si="19"/>
        <v>1147</v>
      </c>
      <c r="CO17" s="32">
        <f t="shared" si="20"/>
        <v>1072</v>
      </c>
      <c r="CP17" s="33">
        <f t="shared" si="21"/>
        <v>2219</v>
      </c>
      <c r="CQ17" s="166">
        <f t="shared" si="22"/>
        <v>1147</v>
      </c>
      <c r="CR17" s="166">
        <f t="shared" si="22"/>
        <v>1072</v>
      </c>
      <c r="CS17" s="34">
        <f t="shared" si="23"/>
        <v>2219</v>
      </c>
      <c r="CT17" s="191">
        <v>644</v>
      </c>
      <c r="CU17" s="192">
        <v>579</v>
      </c>
      <c r="CV17" s="35">
        <f t="shared" si="24"/>
        <v>1223</v>
      </c>
      <c r="CW17" s="191">
        <v>82</v>
      </c>
      <c r="CX17" s="192">
        <v>98</v>
      </c>
      <c r="CY17" s="35">
        <f t="shared" si="25"/>
        <v>180</v>
      </c>
      <c r="CZ17" s="191">
        <v>28</v>
      </c>
      <c r="DA17" s="192">
        <v>27</v>
      </c>
      <c r="DB17" s="35">
        <f t="shared" si="26"/>
        <v>55</v>
      </c>
      <c r="DC17" s="191">
        <v>16</v>
      </c>
      <c r="DD17" s="192">
        <v>23</v>
      </c>
      <c r="DE17" s="35">
        <f t="shared" si="27"/>
        <v>39</v>
      </c>
      <c r="DF17" s="191">
        <v>377</v>
      </c>
      <c r="DG17" s="192">
        <v>345</v>
      </c>
      <c r="DH17" s="35">
        <f t="shared" si="28"/>
        <v>722</v>
      </c>
      <c r="DI17" s="203"/>
      <c r="DJ17" s="205"/>
      <c r="DK17" s="35">
        <f t="shared" si="29"/>
        <v>0</v>
      </c>
      <c r="DL17" s="167">
        <f t="shared" si="30"/>
        <v>1147</v>
      </c>
      <c r="DM17" s="168">
        <f t="shared" si="31"/>
        <v>1072</v>
      </c>
      <c r="DN17" s="28">
        <f t="shared" si="32"/>
        <v>2219</v>
      </c>
      <c r="DO17" s="201"/>
      <c r="DP17" s="28">
        <f t="shared" si="33"/>
        <v>0</v>
      </c>
      <c r="DQ17" s="28">
        <f t="shared" si="34"/>
        <v>0</v>
      </c>
      <c r="DR17" s="36">
        <f t="shared" si="35"/>
        <v>2219</v>
      </c>
      <c r="DS17" s="29">
        <f t="shared" si="36"/>
        <v>2219</v>
      </c>
      <c r="DT17" s="30">
        <f t="shared" si="37"/>
        <v>0</v>
      </c>
      <c r="DU17" s="30">
        <f t="shared" si="38"/>
        <v>0</v>
      </c>
      <c r="DV17" s="28">
        <f t="shared" si="39"/>
        <v>0</v>
      </c>
      <c r="DW17" s="28">
        <f t="shared" si="40"/>
        <v>0</v>
      </c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HG17" s="156"/>
    </row>
    <row r="18" spans="1:216" s="23" customFormat="1" ht="21" customHeight="1">
      <c r="A18" s="158">
        <v>15</v>
      </c>
      <c r="B18" s="158">
        <v>1760</v>
      </c>
      <c r="C18" s="170" t="s">
        <v>94</v>
      </c>
      <c r="D18" s="171" t="s">
        <v>64</v>
      </c>
      <c r="E18" s="172" t="s">
        <v>65</v>
      </c>
      <c r="F18" s="177">
        <v>2</v>
      </c>
      <c r="G18" s="162">
        <v>47</v>
      </c>
      <c r="H18" s="163">
        <v>42</v>
      </c>
      <c r="I18" s="28">
        <f t="shared" si="0"/>
        <v>89</v>
      </c>
      <c r="J18" s="177">
        <v>2</v>
      </c>
      <c r="K18" s="178">
        <v>42</v>
      </c>
      <c r="L18" s="163">
        <v>36</v>
      </c>
      <c r="M18" s="28">
        <f t="shared" si="1"/>
        <v>78</v>
      </c>
      <c r="N18" s="177">
        <v>2</v>
      </c>
      <c r="O18" s="178">
        <v>34</v>
      </c>
      <c r="P18" s="163">
        <v>38</v>
      </c>
      <c r="Q18" s="28">
        <f t="shared" si="2"/>
        <v>72</v>
      </c>
      <c r="R18" s="177">
        <v>3</v>
      </c>
      <c r="S18" s="178">
        <v>52</v>
      </c>
      <c r="T18" s="163">
        <v>46</v>
      </c>
      <c r="U18" s="28">
        <f t="shared" si="3"/>
        <v>98</v>
      </c>
      <c r="V18" s="177">
        <v>2</v>
      </c>
      <c r="W18" s="178">
        <v>38</v>
      </c>
      <c r="X18" s="179">
        <v>31</v>
      </c>
      <c r="Y18" s="28">
        <f t="shared" si="4"/>
        <v>69</v>
      </c>
      <c r="Z18" s="164">
        <v>213</v>
      </c>
      <c r="AA18" s="165">
        <v>193</v>
      </c>
      <c r="AB18" s="28">
        <f t="shared" si="5"/>
        <v>406</v>
      </c>
      <c r="AC18" s="177">
        <v>2</v>
      </c>
      <c r="AD18" s="178">
        <v>40</v>
      </c>
      <c r="AE18" s="179">
        <v>36</v>
      </c>
      <c r="AF18" s="28">
        <f t="shared" si="6"/>
        <v>76</v>
      </c>
      <c r="AG18" s="177">
        <v>2</v>
      </c>
      <c r="AH18" s="178">
        <v>36</v>
      </c>
      <c r="AI18" s="179">
        <v>41</v>
      </c>
      <c r="AJ18" s="28">
        <f t="shared" si="7"/>
        <v>77</v>
      </c>
      <c r="AK18" s="177">
        <v>2</v>
      </c>
      <c r="AL18" s="178">
        <v>42</v>
      </c>
      <c r="AM18" s="179">
        <v>31</v>
      </c>
      <c r="AN18" s="28">
        <f t="shared" si="8"/>
        <v>73</v>
      </c>
      <c r="AO18" s="164">
        <f t="shared" si="42"/>
        <v>118</v>
      </c>
      <c r="AP18" s="165">
        <f t="shared" si="42"/>
        <v>108</v>
      </c>
      <c r="AQ18" s="28">
        <f t="shared" si="9"/>
        <v>226</v>
      </c>
      <c r="AR18" s="177">
        <v>2</v>
      </c>
      <c r="AS18" s="178">
        <v>30</v>
      </c>
      <c r="AT18" s="179">
        <v>34</v>
      </c>
      <c r="AU18" s="28">
        <f t="shared" si="10"/>
        <v>64</v>
      </c>
      <c r="AV18" s="177">
        <v>2</v>
      </c>
      <c r="AW18" s="178">
        <v>38</v>
      </c>
      <c r="AX18" s="179">
        <v>27</v>
      </c>
      <c r="AY18" s="28">
        <f t="shared" si="11"/>
        <v>65</v>
      </c>
      <c r="AZ18" s="164">
        <f t="shared" si="43"/>
        <v>68</v>
      </c>
      <c r="BA18" s="165">
        <f t="shared" si="43"/>
        <v>61</v>
      </c>
      <c r="BB18" s="28">
        <f t="shared" si="12"/>
        <v>129</v>
      </c>
      <c r="BC18" s="177">
        <v>1</v>
      </c>
      <c r="BD18" s="179">
        <v>34</v>
      </c>
      <c r="BE18" s="177">
        <v>0</v>
      </c>
      <c r="BF18" s="179">
        <v>0</v>
      </c>
      <c r="BG18" s="177">
        <v>0</v>
      </c>
      <c r="BH18" s="179">
        <v>0</v>
      </c>
      <c r="BI18" s="31">
        <f t="shared" si="13"/>
        <v>34</v>
      </c>
      <c r="BJ18" s="178">
        <v>19</v>
      </c>
      <c r="BK18" s="179">
        <v>15</v>
      </c>
      <c r="BL18" s="31">
        <f t="shared" si="14"/>
        <v>34</v>
      </c>
      <c r="BM18" s="177">
        <v>1</v>
      </c>
      <c r="BN18" s="179">
        <v>26</v>
      </c>
      <c r="BO18" s="177">
        <v>0</v>
      </c>
      <c r="BP18" s="179">
        <v>0</v>
      </c>
      <c r="BQ18" s="177">
        <v>0</v>
      </c>
      <c r="BR18" s="179">
        <v>0</v>
      </c>
      <c r="BS18" s="31">
        <f t="shared" si="15"/>
        <v>26</v>
      </c>
      <c r="BT18" s="178">
        <v>16</v>
      </c>
      <c r="BU18" s="179">
        <v>10</v>
      </c>
      <c r="BV18" s="31">
        <f t="shared" si="16"/>
        <v>26</v>
      </c>
      <c r="BW18" s="164">
        <f t="shared" si="17"/>
        <v>35</v>
      </c>
      <c r="BX18" s="165">
        <f t="shared" si="17"/>
        <v>25</v>
      </c>
      <c r="BY18" s="28">
        <f t="shared" si="18"/>
        <v>60</v>
      </c>
      <c r="BZ18" s="180">
        <v>132</v>
      </c>
      <c r="CA18" s="179">
        <v>126</v>
      </c>
      <c r="CB18" s="180">
        <v>118</v>
      </c>
      <c r="CC18" s="179">
        <v>113</v>
      </c>
      <c r="CD18" s="180">
        <v>19</v>
      </c>
      <c r="CE18" s="179">
        <v>19</v>
      </c>
      <c r="CF18" s="180">
        <v>0</v>
      </c>
      <c r="CG18" s="179">
        <v>1</v>
      </c>
      <c r="CH18" s="180">
        <v>132</v>
      </c>
      <c r="CI18" s="179">
        <v>116</v>
      </c>
      <c r="CJ18" s="180">
        <v>21</v>
      </c>
      <c r="CK18" s="179">
        <v>9</v>
      </c>
      <c r="CL18" s="180">
        <v>12</v>
      </c>
      <c r="CM18" s="179">
        <v>3</v>
      </c>
      <c r="CN18" s="32">
        <f t="shared" si="19"/>
        <v>434</v>
      </c>
      <c r="CO18" s="32">
        <f t="shared" si="20"/>
        <v>387</v>
      </c>
      <c r="CP18" s="33">
        <f t="shared" si="21"/>
        <v>821</v>
      </c>
      <c r="CQ18" s="166">
        <f t="shared" si="22"/>
        <v>434</v>
      </c>
      <c r="CR18" s="166">
        <f t="shared" si="22"/>
        <v>387</v>
      </c>
      <c r="CS18" s="34">
        <f t="shared" si="23"/>
        <v>821</v>
      </c>
      <c r="CT18" s="181">
        <v>225</v>
      </c>
      <c r="CU18" s="182">
        <v>194</v>
      </c>
      <c r="CV18" s="35">
        <f t="shared" si="24"/>
        <v>419</v>
      </c>
      <c r="CW18" s="181">
        <v>1</v>
      </c>
      <c r="CX18" s="182">
        <v>6</v>
      </c>
      <c r="CY18" s="35">
        <f t="shared" si="25"/>
        <v>7</v>
      </c>
      <c r="CZ18" s="181">
        <v>14</v>
      </c>
      <c r="DA18" s="183">
        <v>15</v>
      </c>
      <c r="DB18" s="35">
        <f t="shared" si="26"/>
        <v>29</v>
      </c>
      <c r="DC18" s="181">
        <v>7</v>
      </c>
      <c r="DD18" s="183">
        <v>9</v>
      </c>
      <c r="DE18" s="35">
        <f t="shared" si="27"/>
        <v>16</v>
      </c>
      <c r="DF18" s="181">
        <v>187</v>
      </c>
      <c r="DG18" s="183">
        <v>163</v>
      </c>
      <c r="DH18" s="35">
        <f t="shared" si="28"/>
        <v>350</v>
      </c>
      <c r="DI18" s="181">
        <v>0</v>
      </c>
      <c r="DJ18" s="183">
        <v>0</v>
      </c>
      <c r="DK18" s="35">
        <f t="shared" si="29"/>
        <v>0</v>
      </c>
      <c r="DL18" s="167">
        <f t="shared" si="30"/>
        <v>434</v>
      </c>
      <c r="DM18" s="168">
        <f t="shared" si="31"/>
        <v>387</v>
      </c>
      <c r="DN18" s="28">
        <f t="shared" si="32"/>
        <v>821</v>
      </c>
      <c r="DO18" s="201"/>
      <c r="DP18" s="28">
        <f t="shared" si="33"/>
        <v>0</v>
      </c>
      <c r="DQ18" s="28">
        <f t="shared" si="34"/>
        <v>0</v>
      </c>
      <c r="DR18" s="36">
        <f t="shared" si="35"/>
        <v>821</v>
      </c>
      <c r="DS18" s="29">
        <f t="shared" si="36"/>
        <v>821</v>
      </c>
      <c r="DT18" s="30">
        <f t="shared" si="37"/>
        <v>0</v>
      </c>
      <c r="DU18" s="30">
        <f t="shared" si="38"/>
        <v>0</v>
      </c>
      <c r="DV18" s="28">
        <f t="shared" si="39"/>
        <v>0</v>
      </c>
      <c r="DW18" s="28">
        <f t="shared" si="40"/>
        <v>0</v>
      </c>
      <c r="DX18" s="161"/>
      <c r="DY18" s="161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1"/>
      <c r="HH18" s="80"/>
    </row>
    <row r="19" spans="1:216" s="23" customFormat="1" ht="21" customHeight="1">
      <c r="A19" s="158">
        <v>16</v>
      </c>
      <c r="B19" s="160">
        <v>1759</v>
      </c>
      <c r="C19" s="170" t="s">
        <v>95</v>
      </c>
      <c r="D19" s="171" t="s">
        <v>64</v>
      </c>
      <c r="E19" s="172" t="s">
        <v>65</v>
      </c>
      <c r="F19" s="177">
        <v>2</v>
      </c>
      <c r="G19" s="178">
        <v>52</v>
      </c>
      <c r="H19" s="179">
        <v>40</v>
      </c>
      <c r="I19" s="28">
        <f t="shared" si="0"/>
        <v>92</v>
      </c>
      <c r="J19" s="177">
        <v>2</v>
      </c>
      <c r="K19" s="178">
        <v>41</v>
      </c>
      <c r="L19" s="179">
        <v>46</v>
      </c>
      <c r="M19" s="28">
        <f t="shared" si="1"/>
        <v>87</v>
      </c>
      <c r="N19" s="177">
        <v>2</v>
      </c>
      <c r="O19" s="178">
        <v>48</v>
      </c>
      <c r="P19" s="179">
        <v>34</v>
      </c>
      <c r="Q19" s="28">
        <f t="shared" si="2"/>
        <v>82</v>
      </c>
      <c r="R19" s="177">
        <v>2</v>
      </c>
      <c r="S19" s="178">
        <v>38</v>
      </c>
      <c r="T19" s="179">
        <v>49</v>
      </c>
      <c r="U19" s="28">
        <f t="shared" si="3"/>
        <v>87</v>
      </c>
      <c r="V19" s="177">
        <v>2</v>
      </c>
      <c r="W19" s="178">
        <v>52</v>
      </c>
      <c r="X19" s="179">
        <v>46</v>
      </c>
      <c r="Y19" s="28">
        <f t="shared" si="4"/>
        <v>98</v>
      </c>
      <c r="Z19" s="164">
        <f t="shared" ref="Z19:AA49" si="45">SUM(G19,K19,O19,S19,W19)</f>
        <v>231</v>
      </c>
      <c r="AA19" s="165">
        <f t="shared" si="45"/>
        <v>215</v>
      </c>
      <c r="AB19" s="28">
        <f t="shared" si="5"/>
        <v>446</v>
      </c>
      <c r="AC19" s="177">
        <v>2</v>
      </c>
      <c r="AD19" s="178">
        <v>47</v>
      </c>
      <c r="AE19" s="179">
        <v>52</v>
      </c>
      <c r="AF19" s="28">
        <f t="shared" si="6"/>
        <v>99</v>
      </c>
      <c r="AG19" s="177">
        <v>2</v>
      </c>
      <c r="AH19" s="178">
        <v>46</v>
      </c>
      <c r="AI19" s="179">
        <v>38</v>
      </c>
      <c r="AJ19" s="28">
        <f t="shared" si="7"/>
        <v>84</v>
      </c>
      <c r="AK19" s="177">
        <v>2</v>
      </c>
      <c r="AL19" s="178">
        <v>50</v>
      </c>
      <c r="AM19" s="179">
        <v>39</v>
      </c>
      <c r="AN19" s="28">
        <f t="shared" si="8"/>
        <v>89</v>
      </c>
      <c r="AO19" s="164">
        <f t="shared" ref="AO19:AP50" si="46">SUM(AD19,AH19,AL19)</f>
        <v>143</v>
      </c>
      <c r="AP19" s="165">
        <f t="shared" si="46"/>
        <v>129</v>
      </c>
      <c r="AQ19" s="28">
        <f t="shared" si="9"/>
        <v>272</v>
      </c>
      <c r="AR19" s="177">
        <v>2</v>
      </c>
      <c r="AS19" s="178">
        <v>43</v>
      </c>
      <c r="AT19" s="179">
        <v>43</v>
      </c>
      <c r="AU19" s="28">
        <f t="shared" si="10"/>
        <v>86</v>
      </c>
      <c r="AV19" s="177">
        <v>2</v>
      </c>
      <c r="AW19" s="178">
        <v>42</v>
      </c>
      <c r="AX19" s="179">
        <v>46</v>
      </c>
      <c r="AY19" s="28">
        <f t="shared" si="11"/>
        <v>88</v>
      </c>
      <c r="AZ19" s="164">
        <f t="shared" ref="AZ19:BA50" si="47">SUM(AS19,AW19)</f>
        <v>85</v>
      </c>
      <c r="BA19" s="165">
        <f t="shared" si="47"/>
        <v>89</v>
      </c>
      <c r="BB19" s="28">
        <f t="shared" si="12"/>
        <v>174</v>
      </c>
      <c r="BC19" s="177">
        <v>1</v>
      </c>
      <c r="BD19" s="179">
        <v>44</v>
      </c>
      <c r="BE19" s="177">
        <v>0</v>
      </c>
      <c r="BF19" s="179">
        <v>0</v>
      </c>
      <c r="BG19" s="177">
        <v>1</v>
      </c>
      <c r="BH19" s="179">
        <v>33</v>
      </c>
      <c r="BI19" s="31">
        <f t="shared" si="13"/>
        <v>77</v>
      </c>
      <c r="BJ19" s="178">
        <v>33</v>
      </c>
      <c r="BK19" s="179">
        <v>44</v>
      </c>
      <c r="BL19" s="31">
        <f t="shared" si="14"/>
        <v>77</v>
      </c>
      <c r="BM19" s="177">
        <v>1</v>
      </c>
      <c r="BN19" s="179">
        <v>43</v>
      </c>
      <c r="BO19" s="177">
        <v>0</v>
      </c>
      <c r="BP19" s="179">
        <v>0</v>
      </c>
      <c r="BQ19" s="177">
        <v>1</v>
      </c>
      <c r="BR19" s="179">
        <v>33</v>
      </c>
      <c r="BS19" s="31">
        <f t="shared" si="15"/>
        <v>76</v>
      </c>
      <c r="BT19" s="178">
        <v>35</v>
      </c>
      <c r="BU19" s="179">
        <v>41</v>
      </c>
      <c r="BV19" s="31">
        <f t="shared" si="16"/>
        <v>76</v>
      </c>
      <c r="BW19" s="164">
        <f t="shared" si="17"/>
        <v>68</v>
      </c>
      <c r="BX19" s="165">
        <f t="shared" si="17"/>
        <v>85</v>
      </c>
      <c r="BY19" s="28">
        <f t="shared" si="18"/>
        <v>153</v>
      </c>
      <c r="BZ19" s="180">
        <v>243</v>
      </c>
      <c r="CA19" s="179">
        <v>189</v>
      </c>
      <c r="CB19" s="180">
        <v>183</v>
      </c>
      <c r="CC19" s="179">
        <v>201</v>
      </c>
      <c r="CD19" s="180">
        <v>30</v>
      </c>
      <c r="CE19" s="179">
        <v>41</v>
      </c>
      <c r="CF19" s="180">
        <v>0</v>
      </c>
      <c r="CG19" s="179">
        <v>1</v>
      </c>
      <c r="CH19" s="180">
        <v>61</v>
      </c>
      <c r="CI19" s="179">
        <v>75</v>
      </c>
      <c r="CJ19" s="180">
        <v>10</v>
      </c>
      <c r="CK19" s="179">
        <v>11</v>
      </c>
      <c r="CL19" s="180">
        <v>0</v>
      </c>
      <c r="CM19" s="179">
        <v>0</v>
      </c>
      <c r="CN19" s="32">
        <f t="shared" si="19"/>
        <v>527</v>
      </c>
      <c r="CO19" s="32">
        <f t="shared" si="20"/>
        <v>518</v>
      </c>
      <c r="CP19" s="33">
        <f t="shared" si="21"/>
        <v>1045</v>
      </c>
      <c r="CQ19" s="166">
        <f t="shared" si="22"/>
        <v>527</v>
      </c>
      <c r="CR19" s="166">
        <f t="shared" si="22"/>
        <v>518</v>
      </c>
      <c r="CS19" s="34">
        <f t="shared" si="23"/>
        <v>1045</v>
      </c>
      <c r="CT19" s="181">
        <v>244</v>
      </c>
      <c r="CU19" s="182">
        <v>255</v>
      </c>
      <c r="CV19" s="35">
        <f t="shared" si="24"/>
        <v>499</v>
      </c>
      <c r="CW19" s="181">
        <v>42</v>
      </c>
      <c r="CX19" s="182">
        <v>25</v>
      </c>
      <c r="CY19" s="35">
        <f t="shared" si="25"/>
        <v>67</v>
      </c>
      <c r="CZ19" s="181">
        <v>28</v>
      </c>
      <c r="DA19" s="183">
        <v>27</v>
      </c>
      <c r="DB19" s="35">
        <f t="shared" si="26"/>
        <v>55</v>
      </c>
      <c r="DC19" s="181">
        <v>29</v>
      </c>
      <c r="DD19" s="183">
        <v>32</v>
      </c>
      <c r="DE19" s="35">
        <f t="shared" si="27"/>
        <v>61</v>
      </c>
      <c r="DF19" s="181">
        <v>184</v>
      </c>
      <c r="DG19" s="183">
        <v>179</v>
      </c>
      <c r="DH19" s="35">
        <f t="shared" si="28"/>
        <v>363</v>
      </c>
      <c r="DI19" s="87"/>
      <c r="DJ19" s="88"/>
      <c r="DK19" s="35">
        <f t="shared" si="29"/>
        <v>0</v>
      </c>
      <c r="DL19" s="167">
        <f t="shared" si="30"/>
        <v>527</v>
      </c>
      <c r="DM19" s="168">
        <f t="shared" si="31"/>
        <v>518</v>
      </c>
      <c r="DN19" s="28">
        <f t="shared" si="32"/>
        <v>1045</v>
      </c>
      <c r="DO19" s="163"/>
      <c r="DP19" s="28">
        <f t="shared" si="33"/>
        <v>0</v>
      </c>
      <c r="DQ19" s="28">
        <f t="shared" si="34"/>
        <v>0</v>
      </c>
      <c r="DR19" s="36">
        <f t="shared" si="35"/>
        <v>1045</v>
      </c>
      <c r="DS19" s="29">
        <f t="shared" si="36"/>
        <v>1045</v>
      </c>
      <c r="DT19" s="30">
        <f t="shared" si="37"/>
        <v>0</v>
      </c>
      <c r="DU19" s="30">
        <f t="shared" si="38"/>
        <v>0</v>
      </c>
      <c r="DV19" s="28">
        <f t="shared" si="39"/>
        <v>0</v>
      </c>
      <c r="DW19" s="28">
        <f t="shared" si="40"/>
        <v>0</v>
      </c>
      <c r="DX19" s="161"/>
      <c r="DY19" s="161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4"/>
      <c r="HH19" s="82"/>
    </row>
    <row r="20" spans="1:216" s="23" customFormat="1" ht="21" customHeight="1">
      <c r="A20" s="158">
        <v>17</v>
      </c>
      <c r="B20" s="158">
        <v>1761</v>
      </c>
      <c r="C20" s="170" t="s">
        <v>96</v>
      </c>
      <c r="D20" s="171" t="s">
        <v>64</v>
      </c>
      <c r="E20" s="172" t="s">
        <v>65</v>
      </c>
      <c r="F20" s="193">
        <v>2</v>
      </c>
      <c r="G20" s="194">
        <v>39</v>
      </c>
      <c r="H20" s="195">
        <v>50</v>
      </c>
      <c r="I20" s="28">
        <f t="shared" si="0"/>
        <v>89</v>
      </c>
      <c r="J20" s="193">
        <v>2</v>
      </c>
      <c r="K20" s="194">
        <v>51</v>
      </c>
      <c r="L20" s="195">
        <v>40</v>
      </c>
      <c r="M20" s="28">
        <f t="shared" si="1"/>
        <v>91</v>
      </c>
      <c r="N20" s="193">
        <v>2</v>
      </c>
      <c r="O20" s="194">
        <v>46</v>
      </c>
      <c r="P20" s="195">
        <v>47</v>
      </c>
      <c r="Q20" s="28">
        <f t="shared" si="2"/>
        <v>93</v>
      </c>
      <c r="R20" s="193">
        <v>2</v>
      </c>
      <c r="S20" s="194">
        <v>47</v>
      </c>
      <c r="T20" s="195">
        <v>44</v>
      </c>
      <c r="U20" s="28">
        <f t="shared" si="3"/>
        <v>91</v>
      </c>
      <c r="V20" s="193">
        <v>2</v>
      </c>
      <c r="W20" s="194">
        <v>34</v>
      </c>
      <c r="X20" s="195">
        <v>51</v>
      </c>
      <c r="Y20" s="28">
        <f t="shared" si="4"/>
        <v>85</v>
      </c>
      <c r="Z20" s="164">
        <f t="shared" si="45"/>
        <v>217</v>
      </c>
      <c r="AA20" s="165">
        <f t="shared" si="45"/>
        <v>232</v>
      </c>
      <c r="AB20" s="28">
        <f t="shared" si="5"/>
        <v>449</v>
      </c>
      <c r="AC20" s="193">
        <v>2</v>
      </c>
      <c r="AD20" s="194">
        <v>56</v>
      </c>
      <c r="AE20" s="195">
        <v>40</v>
      </c>
      <c r="AF20" s="28">
        <f t="shared" si="6"/>
        <v>96</v>
      </c>
      <c r="AG20" s="193">
        <v>2</v>
      </c>
      <c r="AH20" s="194">
        <v>43</v>
      </c>
      <c r="AI20" s="195">
        <v>40</v>
      </c>
      <c r="AJ20" s="28">
        <f t="shared" si="7"/>
        <v>83</v>
      </c>
      <c r="AK20" s="193">
        <v>2</v>
      </c>
      <c r="AL20" s="194">
        <v>40</v>
      </c>
      <c r="AM20" s="195">
        <v>46</v>
      </c>
      <c r="AN20" s="28">
        <f t="shared" si="8"/>
        <v>86</v>
      </c>
      <c r="AO20" s="164">
        <f t="shared" si="46"/>
        <v>139</v>
      </c>
      <c r="AP20" s="165">
        <f t="shared" si="46"/>
        <v>126</v>
      </c>
      <c r="AQ20" s="28">
        <f t="shared" si="9"/>
        <v>265</v>
      </c>
      <c r="AR20" s="193">
        <v>2</v>
      </c>
      <c r="AS20" s="194">
        <v>31</v>
      </c>
      <c r="AT20" s="195">
        <v>56</v>
      </c>
      <c r="AU20" s="28">
        <f t="shared" si="10"/>
        <v>87</v>
      </c>
      <c r="AV20" s="193">
        <v>2</v>
      </c>
      <c r="AW20" s="194">
        <v>52</v>
      </c>
      <c r="AX20" s="195">
        <v>36</v>
      </c>
      <c r="AY20" s="28">
        <f t="shared" si="11"/>
        <v>88</v>
      </c>
      <c r="AZ20" s="164">
        <f t="shared" si="47"/>
        <v>83</v>
      </c>
      <c r="BA20" s="165">
        <f t="shared" si="47"/>
        <v>92</v>
      </c>
      <c r="BB20" s="28">
        <f t="shared" si="12"/>
        <v>175</v>
      </c>
      <c r="BC20" s="193">
        <v>1</v>
      </c>
      <c r="BD20" s="195">
        <v>50</v>
      </c>
      <c r="BE20" s="193">
        <v>0</v>
      </c>
      <c r="BF20" s="195">
        <v>0</v>
      </c>
      <c r="BG20" s="193">
        <v>0</v>
      </c>
      <c r="BH20" s="195">
        <v>0</v>
      </c>
      <c r="BI20" s="31">
        <f t="shared" si="13"/>
        <v>50</v>
      </c>
      <c r="BJ20" s="194">
        <v>22</v>
      </c>
      <c r="BK20" s="195">
        <v>28</v>
      </c>
      <c r="BL20" s="31">
        <f t="shared" si="14"/>
        <v>50</v>
      </c>
      <c r="BM20" s="193">
        <v>1</v>
      </c>
      <c r="BN20" s="195">
        <v>38</v>
      </c>
      <c r="BO20" s="193">
        <v>0</v>
      </c>
      <c r="BP20" s="195">
        <v>0</v>
      </c>
      <c r="BQ20" s="193">
        <v>0</v>
      </c>
      <c r="BR20" s="195">
        <v>0</v>
      </c>
      <c r="BS20" s="31">
        <f t="shared" si="15"/>
        <v>38</v>
      </c>
      <c r="BT20" s="194">
        <v>16</v>
      </c>
      <c r="BU20" s="195">
        <v>22</v>
      </c>
      <c r="BV20" s="31">
        <f t="shared" si="16"/>
        <v>38</v>
      </c>
      <c r="BW20" s="164">
        <f t="shared" ref="BW20:BX53" si="48">SUM(BJ20,BT20)</f>
        <v>38</v>
      </c>
      <c r="BX20" s="165">
        <f t="shared" si="48"/>
        <v>50</v>
      </c>
      <c r="BY20" s="28">
        <f t="shared" si="18"/>
        <v>88</v>
      </c>
      <c r="BZ20" s="196">
        <v>183</v>
      </c>
      <c r="CA20" s="195">
        <v>197</v>
      </c>
      <c r="CB20" s="196">
        <v>138</v>
      </c>
      <c r="CC20" s="195">
        <v>148</v>
      </c>
      <c r="CD20" s="196">
        <v>10</v>
      </c>
      <c r="CE20" s="195">
        <v>14</v>
      </c>
      <c r="CF20" s="196">
        <v>0</v>
      </c>
      <c r="CG20" s="195">
        <v>1</v>
      </c>
      <c r="CH20" s="196">
        <v>68</v>
      </c>
      <c r="CI20" s="195">
        <v>71</v>
      </c>
      <c r="CJ20" s="196">
        <v>18</v>
      </c>
      <c r="CK20" s="195">
        <v>14</v>
      </c>
      <c r="CL20" s="196">
        <v>60</v>
      </c>
      <c r="CM20" s="195">
        <v>55</v>
      </c>
      <c r="CN20" s="32">
        <f t="shared" si="19"/>
        <v>477</v>
      </c>
      <c r="CO20" s="32">
        <f t="shared" si="20"/>
        <v>500</v>
      </c>
      <c r="CP20" s="33">
        <f t="shared" si="21"/>
        <v>977</v>
      </c>
      <c r="CQ20" s="166">
        <f t="shared" ref="CQ20:CR53" si="49">SUM(Z20,AO20,AZ20,BW20)</f>
        <v>477</v>
      </c>
      <c r="CR20" s="166">
        <f t="shared" si="49"/>
        <v>500</v>
      </c>
      <c r="CS20" s="34">
        <f t="shared" si="23"/>
        <v>977</v>
      </c>
      <c r="CT20" s="197">
        <v>257</v>
      </c>
      <c r="CU20" s="198">
        <v>260</v>
      </c>
      <c r="CV20" s="35">
        <f t="shared" si="24"/>
        <v>517</v>
      </c>
      <c r="CW20" s="197">
        <v>6</v>
      </c>
      <c r="CX20" s="198">
        <v>10</v>
      </c>
      <c r="CY20" s="35">
        <f t="shared" si="25"/>
        <v>16</v>
      </c>
      <c r="CZ20" s="197">
        <v>23</v>
      </c>
      <c r="DA20" s="198">
        <v>25</v>
      </c>
      <c r="DB20" s="35">
        <f t="shared" si="26"/>
        <v>48</v>
      </c>
      <c r="DC20" s="197">
        <v>18</v>
      </c>
      <c r="DD20" s="198">
        <v>7</v>
      </c>
      <c r="DE20" s="35">
        <f t="shared" si="27"/>
        <v>25</v>
      </c>
      <c r="DF20" s="197">
        <v>173</v>
      </c>
      <c r="DG20" s="198">
        <v>198</v>
      </c>
      <c r="DH20" s="35">
        <f t="shared" si="28"/>
        <v>371</v>
      </c>
      <c r="DI20" s="181"/>
      <c r="DJ20" s="183"/>
      <c r="DK20" s="35">
        <f t="shared" si="29"/>
        <v>0</v>
      </c>
      <c r="DL20" s="167">
        <f t="shared" si="30"/>
        <v>477</v>
      </c>
      <c r="DM20" s="168">
        <f t="shared" si="31"/>
        <v>500</v>
      </c>
      <c r="DN20" s="28">
        <f t="shared" si="32"/>
        <v>977</v>
      </c>
      <c r="DO20" s="201"/>
      <c r="DP20" s="28">
        <f t="shared" si="33"/>
        <v>0</v>
      </c>
      <c r="DQ20" s="28">
        <f t="shared" si="34"/>
        <v>0</v>
      </c>
      <c r="DR20" s="36">
        <f t="shared" si="35"/>
        <v>977</v>
      </c>
      <c r="DS20" s="29">
        <f t="shared" si="36"/>
        <v>977</v>
      </c>
      <c r="DT20" s="30">
        <f t="shared" si="37"/>
        <v>0</v>
      </c>
      <c r="DU20" s="30">
        <f t="shared" si="38"/>
        <v>0</v>
      </c>
      <c r="DV20" s="28">
        <f t="shared" si="39"/>
        <v>0</v>
      </c>
      <c r="DW20" s="28">
        <f t="shared" si="40"/>
        <v>0</v>
      </c>
      <c r="DX20" s="161"/>
      <c r="DY20" s="16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89"/>
      <c r="HH20" s="85"/>
    </row>
    <row r="21" spans="1:216" s="23" customFormat="1" ht="21" customHeight="1">
      <c r="A21" s="158">
        <v>18</v>
      </c>
      <c r="B21" s="158">
        <v>1786</v>
      </c>
      <c r="C21" s="170" t="s">
        <v>66</v>
      </c>
      <c r="D21" s="171" t="s">
        <v>64</v>
      </c>
      <c r="E21" s="172" t="s">
        <v>65</v>
      </c>
      <c r="F21" s="193">
        <v>4</v>
      </c>
      <c r="G21" s="194">
        <v>102</v>
      </c>
      <c r="H21" s="195">
        <v>93</v>
      </c>
      <c r="I21" s="28">
        <f t="shared" si="0"/>
        <v>195</v>
      </c>
      <c r="J21" s="193">
        <v>4</v>
      </c>
      <c r="K21" s="194">
        <v>116</v>
      </c>
      <c r="L21" s="195">
        <v>119</v>
      </c>
      <c r="M21" s="28">
        <f t="shared" si="1"/>
        <v>235</v>
      </c>
      <c r="N21" s="193">
        <v>4</v>
      </c>
      <c r="O21" s="194">
        <v>109</v>
      </c>
      <c r="P21" s="195">
        <v>111</v>
      </c>
      <c r="Q21" s="28">
        <f t="shared" si="2"/>
        <v>220</v>
      </c>
      <c r="R21" s="193">
        <v>4</v>
      </c>
      <c r="S21" s="194">
        <v>110</v>
      </c>
      <c r="T21" s="195">
        <v>114</v>
      </c>
      <c r="U21" s="28">
        <f t="shared" si="3"/>
        <v>224</v>
      </c>
      <c r="V21" s="193">
        <v>4</v>
      </c>
      <c r="W21" s="194">
        <v>107</v>
      </c>
      <c r="X21" s="195">
        <v>88</v>
      </c>
      <c r="Y21" s="28">
        <f t="shared" si="4"/>
        <v>195</v>
      </c>
      <c r="Z21" s="164">
        <f t="shared" si="45"/>
        <v>544</v>
      </c>
      <c r="AA21" s="165">
        <f t="shared" si="45"/>
        <v>525</v>
      </c>
      <c r="AB21" s="28">
        <f t="shared" si="5"/>
        <v>1069</v>
      </c>
      <c r="AC21" s="193">
        <v>4</v>
      </c>
      <c r="AD21" s="194">
        <v>124</v>
      </c>
      <c r="AE21" s="195">
        <v>113</v>
      </c>
      <c r="AF21" s="28">
        <f t="shared" si="6"/>
        <v>237</v>
      </c>
      <c r="AG21" s="193">
        <v>4</v>
      </c>
      <c r="AH21" s="194">
        <v>117</v>
      </c>
      <c r="AI21" s="195">
        <v>89</v>
      </c>
      <c r="AJ21" s="28">
        <f t="shared" si="7"/>
        <v>206</v>
      </c>
      <c r="AK21" s="193">
        <v>4</v>
      </c>
      <c r="AL21" s="194">
        <v>73</v>
      </c>
      <c r="AM21" s="195">
        <v>76</v>
      </c>
      <c r="AN21" s="28">
        <f t="shared" si="8"/>
        <v>149</v>
      </c>
      <c r="AO21" s="164">
        <f t="shared" si="46"/>
        <v>314</v>
      </c>
      <c r="AP21" s="165">
        <f t="shared" si="46"/>
        <v>278</v>
      </c>
      <c r="AQ21" s="28">
        <f t="shared" si="9"/>
        <v>592</v>
      </c>
      <c r="AR21" s="193">
        <v>4</v>
      </c>
      <c r="AS21" s="194">
        <v>122</v>
      </c>
      <c r="AT21" s="195">
        <v>90</v>
      </c>
      <c r="AU21" s="28">
        <f t="shared" si="10"/>
        <v>212</v>
      </c>
      <c r="AV21" s="193">
        <v>4</v>
      </c>
      <c r="AW21" s="194">
        <v>115</v>
      </c>
      <c r="AX21" s="195">
        <v>98</v>
      </c>
      <c r="AY21" s="28">
        <f t="shared" si="11"/>
        <v>213</v>
      </c>
      <c r="AZ21" s="164">
        <f t="shared" si="47"/>
        <v>237</v>
      </c>
      <c r="BA21" s="165">
        <f t="shared" si="47"/>
        <v>188</v>
      </c>
      <c r="BB21" s="28">
        <f t="shared" si="12"/>
        <v>425</v>
      </c>
      <c r="BC21" s="193">
        <v>2</v>
      </c>
      <c r="BD21" s="195">
        <v>108</v>
      </c>
      <c r="BE21" s="193">
        <v>1</v>
      </c>
      <c r="BF21" s="195">
        <v>60</v>
      </c>
      <c r="BG21" s="193">
        <v>0</v>
      </c>
      <c r="BH21" s="195">
        <v>0</v>
      </c>
      <c r="BI21" s="31">
        <f t="shared" si="13"/>
        <v>168</v>
      </c>
      <c r="BJ21" s="194">
        <v>82</v>
      </c>
      <c r="BK21" s="195">
        <v>86</v>
      </c>
      <c r="BL21" s="31">
        <f t="shared" si="14"/>
        <v>168</v>
      </c>
      <c r="BM21" s="193">
        <v>2</v>
      </c>
      <c r="BN21" s="195">
        <v>95</v>
      </c>
      <c r="BO21" s="193">
        <v>1</v>
      </c>
      <c r="BP21" s="195">
        <v>53</v>
      </c>
      <c r="BQ21" s="193">
        <v>0</v>
      </c>
      <c r="BR21" s="195">
        <v>0</v>
      </c>
      <c r="BS21" s="31">
        <f t="shared" si="15"/>
        <v>148</v>
      </c>
      <c r="BT21" s="194">
        <v>75</v>
      </c>
      <c r="BU21" s="195">
        <v>73</v>
      </c>
      <c r="BV21" s="31">
        <f t="shared" si="16"/>
        <v>148</v>
      </c>
      <c r="BW21" s="164">
        <f t="shared" si="48"/>
        <v>157</v>
      </c>
      <c r="BX21" s="165">
        <f t="shared" si="48"/>
        <v>159</v>
      </c>
      <c r="BY21" s="28">
        <f t="shared" si="18"/>
        <v>316</v>
      </c>
      <c r="BZ21" s="196">
        <v>486</v>
      </c>
      <c r="CA21" s="195">
        <v>426</v>
      </c>
      <c r="CB21" s="196">
        <v>314</v>
      </c>
      <c r="CC21" s="195">
        <v>316</v>
      </c>
      <c r="CD21" s="196">
        <v>22</v>
      </c>
      <c r="CE21" s="195">
        <v>25</v>
      </c>
      <c r="CF21" s="196">
        <v>4</v>
      </c>
      <c r="CG21" s="195">
        <v>1</v>
      </c>
      <c r="CH21" s="196">
        <v>366</v>
      </c>
      <c r="CI21" s="195">
        <v>340</v>
      </c>
      <c r="CJ21" s="196">
        <v>27</v>
      </c>
      <c r="CK21" s="195">
        <v>23</v>
      </c>
      <c r="CL21" s="196">
        <v>33</v>
      </c>
      <c r="CM21" s="195">
        <v>19</v>
      </c>
      <c r="CN21" s="32">
        <f t="shared" si="19"/>
        <v>1252</v>
      </c>
      <c r="CO21" s="32">
        <f t="shared" si="20"/>
        <v>1150</v>
      </c>
      <c r="CP21" s="33">
        <f t="shared" si="21"/>
        <v>2402</v>
      </c>
      <c r="CQ21" s="166">
        <f t="shared" si="49"/>
        <v>1252</v>
      </c>
      <c r="CR21" s="166">
        <f t="shared" si="49"/>
        <v>1150</v>
      </c>
      <c r="CS21" s="34">
        <f t="shared" si="23"/>
        <v>2402</v>
      </c>
      <c r="CT21" s="197">
        <v>558</v>
      </c>
      <c r="CU21" s="198">
        <v>520</v>
      </c>
      <c r="CV21" s="35">
        <f t="shared" si="24"/>
        <v>1078</v>
      </c>
      <c r="CW21" s="197">
        <v>101</v>
      </c>
      <c r="CX21" s="198">
        <v>111</v>
      </c>
      <c r="CY21" s="35">
        <f t="shared" si="25"/>
        <v>212</v>
      </c>
      <c r="CZ21" s="197">
        <v>193</v>
      </c>
      <c r="DA21" s="198">
        <v>190</v>
      </c>
      <c r="DB21" s="35">
        <f t="shared" si="26"/>
        <v>383</v>
      </c>
      <c r="DC21" s="197">
        <v>31</v>
      </c>
      <c r="DD21" s="198">
        <v>12</v>
      </c>
      <c r="DE21" s="35">
        <f t="shared" si="27"/>
        <v>43</v>
      </c>
      <c r="DF21" s="197">
        <v>369</v>
      </c>
      <c r="DG21" s="198">
        <v>317</v>
      </c>
      <c r="DH21" s="35">
        <f t="shared" si="28"/>
        <v>686</v>
      </c>
      <c r="DI21" s="181"/>
      <c r="DJ21" s="183"/>
      <c r="DK21" s="35">
        <f t="shared" si="29"/>
        <v>0</v>
      </c>
      <c r="DL21" s="167">
        <f t="shared" si="30"/>
        <v>1252</v>
      </c>
      <c r="DM21" s="168">
        <f t="shared" si="31"/>
        <v>1150</v>
      </c>
      <c r="DN21" s="28">
        <f t="shared" si="32"/>
        <v>2402</v>
      </c>
      <c r="DO21" s="201"/>
      <c r="DP21" s="28">
        <f t="shared" si="33"/>
        <v>0</v>
      </c>
      <c r="DQ21" s="28">
        <f t="shared" si="34"/>
        <v>0</v>
      </c>
      <c r="DR21" s="36">
        <f t="shared" si="35"/>
        <v>2402</v>
      </c>
      <c r="DS21" s="29">
        <f t="shared" si="36"/>
        <v>2402</v>
      </c>
      <c r="DT21" s="30">
        <f t="shared" si="37"/>
        <v>0</v>
      </c>
      <c r="DU21" s="30">
        <f t="shared" si="38"/>
        <v>0</v>
      </c>
      <c r="DV21" s="28">
        <f t="shared" si="39"/>
        <v>0</v>
      </c>
      <c r="DW21" s="28">
        <f t="shared" si="40"/>
        <v>0</v>
      </c>
      <c r="DX21" s="161"/>
      <c r="DY21" s="161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2"/>
      <c r="HH21" s="93"/>
    </row>
    <row r="22" spans="1:216" s="23" customFormat="1" ht="21" customHeight="1">
      <c r="A22" s="158">
        <v>19</v>
      </c>
      <c r="B22" s="158">
        <v>2121</v>
      </c>
      <c r="C22" s="170" t="s">
        <v>67</v>
      </c>
      <c r="D22" s="171" t="s">
        <v>64</v>
      </c>
      <c r="E22" s="172" t="s">
        <v>65</v>
      </c>
      <c r="F22" s="177">
        <v>2</v>
      </c>
      <c r="G22" s="178">
        <v>49</v>
      </c>
      <c r="H22" s="179">
        <v>43</v>
      </c>
      <c r="I22" s="28">
        <f t="shared" si="0"/>
        <v>92</v>
      </c>
      <c r="J22" s="177">
        <v>2</v>
      </c>
      <c r="K22" s="178">
        <v>53</v>
      </c>
      <c r="L22" s="179">
        <v>39</v>
      </c>
      <c r="M22" s="28">
        <f t="shared" si="1"/>
        <v>92</v>
      </c>
      <c r="N22" s="177">
        <v>2</v>
      </c>
      <c r="O22" s="178">
        <v>47</v>
      </c>
      <c r="P22" s="179">
        <v>37</v>
      </c>
      <c r="Q22" s="28">
        <f t="shared" si="2"/>
        <v>84</v>
      </c>
      <c r="R22" s="177">
        <v>2</v>
      </c>
      <c r="S22" s="178">
        <v>53</v>
      </c>
      <c r="T22" s="179">
        <v>35</v>
      </c>
      <c r="U22" s="28">
        <f t="shared" si="3"/>
        <v>88</v>
      </c>
      <c r="V22" s="177">
        <v>2</v>
      </c>
      <c r="W22" s="178">
        <v>58</v>
      </c>
      <c r="X22" s="179">
        <v>35</v>
      </c>
      <c r="Y22" s="28">
        <f t="shared" si="4"/>
        <v>93</v>
      </c>
      <c r="Z22" s="164">
        <f t="shared" si="45"/>
        <v>260</v>
      </c>
      <c r="AA22" s="165">
        <f t="shared" si="45"/>
        <v>189</v>
      </c>
      <c r="AB22" s="28">
        <f t="shared" si="5"/>
        <v>449</v>
      </c>
      <c r="AC22" s="177">
        <v>2</v>
      </c>
      <c r="AD22" s="178">
        <v>46</v>
      </c>
      <c r="AE22" s="179">
        <v>40</v>
      </c>
      <c r="AF22" s="28">
        <f t="shared" si="6"/>
        <v>86</v>
      </c>
      <c r="AG22" s="177">
        <v>2</v>
      </c>
      <c r="AH22" s="178">
        <v>50</v>
      </c>
      <c r="AI22" s="179">
        <v>31</v>
      </c>
      <c r="AJ22" s="28">
        <f t="shared" si="7"/>
        <v>81</v>
      </c>
      <c r="AK22" s="177">
        <v>2</v>
      </c>
      <c r="AL22" s="178">
        <v>47</v>
      </c>
      <c r="AM22" s="179">
        <v>40</v>
      </c>
      <c r="AN22" s="28">
        <f t="shared" si="8"/>
        <v>87</v>
      </c>
      <c r="AO22" s="164">
        <f t="shared" si="46"/>
        <v>143</v>
      </c>
      <c r="AP22" s="165">
        <f t="shared" si="46"/>
        <v>111</v>
      </c>
      <c r="AQ22" s="28">
        <f t="shared" si="9"/>
        <v>254</v>
      </c>
      <c r="AR22" s="177">
        <v>2</v>
      </c>
      <c r="AS22" s="178">
        <v>48</v>
      </c>
      <c r="AT22" s="179">
        <v>33</v>
      </c>
      <c r="AU22" s="28">
        <f t="shared" si="10"/>
        <v>81</v>
      </c>
      <c r="AV22" s="177">
        <v>2</v>
      </c>
      <c r="AW22" s="178">
        <v>43</v>
      </c>
      <c r="AX22" s="179">
        <v>28</v>
      </c>
      <c r="AY22" s="28">
        <f t="shared" si="11"/>
        <v>71</v>
      </c>
      <c r="AZ22" s="164">
        <f t="shared" si="47"/>
        <v>91</v>
      </c>
      <c r="BA22" s="165">
        <f t="shared" si="47"/>
        <v>61</v>
      </c>
      <c r="BB22" s="28">
        <f t="shared" si="12"/>
        <v>152</v>
      </c>
      <c r="BC22" s="177">
        <v>1</v>
      </c>
      <c r="BD22" s="179">
        <v>34</v>
      </c>
      <c r="BE22" s="177">
        <v>0</v>
      </c>
      <c r="BF22" s="179">
        <v>0</v>
      </c>
      <c r="BG22" s="177">
        <v>1</v>
      </c>
      <c r="BH22" s="179">
        <v>40</v>
      </c>
      <c r="BI22" s="31">
        <f t="shared" si="13"/>
        <v>74</v>
      </c>
      <c r="BJ22" s="178">
        <v>41</v>
      </c>
      <c r="BK22" s="179">
        <v>33</v>
      </c>
      <c r="BL22" s="31">
        <f t="shared" si="14"/>
        <v>74</v>
      </c>
      <c r="BM22" s="177">
        <v>1</v>
      </c>
      <c r="BN22" s="179">
        <v>24</v>
      </c>
      <c r="BO22" s="177">
        <v>0</v>
      </c>
      <c r="BP22" s="179">
        <v>0</v>
      </c>
      <c r="BQ22" s="177">
        <v>1</v>
      </c>
      <c r="BR22" s="179">
        <v>12</v>
      </c>
      <c r="BS22" s="31">
        <f t="shared" si="15"/>
        <v>36</v>
      </c>
      <c r="BT22" s="178">
        <v>13</v>
      </c>
      <c r="BU22" s="179">
        <v>23</v>
      </c>
      <c r="BV22" s="31">
        <f t="shared" si="16"/>
        <v>36</v>
      </c>
      <c r="BW22" s="164">
        <f t="shared" si="48"/>
        <v>54</v>
      </c>
      <c r="BX22" s="165">
        <f t="shared" si="48"/>
        <v>56</v>
      </c>
      <c r="BY22" s="28">
        <f t="shared" si="18"/>
        <v>110</v>
      </c>
      <c r="BZ22" s="180">
        <v>77</v>
      </c>
      <c r="CA22" s="179">
        <v>52</v>
      </c>
      <c r="CB22" s="180">
        <v>80</v>
      </c>
      <c r="CC22" s="179">
        <v>75</v>
      </c>
      <c r="CD22" s="180">
        <v>11</v>
      </c>
      <c r="CE22" s="179">
        <v>3</v>
      </c>
      <c r="CF22" s="180">
        <v>0</v>
      </c>
      <c r="CG22" s="179">
        <v>0</v>
      </c>
      <c r="CH22" s="180">
        <v>351</v>
      </c>
      <c r="CI22" s="179">
        <v>270</v>
      </c>
      <c r="CJ22" s="180">
        <v>23</v>
      </c>
      <c r="CK22" s="179">
        <v>11</v>
      </c>
      <c r="CL22" s="180">
        <v>6</v>
      </c>
      <c r="CM22" s="179">
        <v>6</v>
      </c>
      <c r="CN22" s="32">
        <f t="shared" si="19"/>
        <v>548</v>
      </c>
      <c r="CO22" s="32">
        <f t="shared" si="20"/>
        <v>417</v>
      </c>
      <c r="CP22" s="33">
        <f t="shared" si="21"/>
        <v>965</v>
      </c>
      <c r="CQ22" s="166">
        <f t="shared" si="49"/>
        <v>548</v>
      </c>
      <c r="CR22" s="166">
        <f t="shared" si="49"/>
        <v>417</v>
      </c>
      <c r="CS22" s="34">
        <f t="shared" si="23"/>
        <v>965</v>
      </c>
      <c r="CT22" s="181">
        <v>63</v>
      </c>
      <c r="CU22" s="182">
        <v>61</v>
      </c>
      <c r="CV22" s="35">
        <f t="shared" si="24"/>
        <v>124</v>
      </c>
      <c r="CW22" s="181">
        <v>21</v>
      </c>
      <c r="CX22" s="182">
        <v>15</v>
      </c>
      <c r="CY22" s="35">
        <f t="shared" si="25"/>
        <v>36</v>
      </c>
      <c r="CZ22" s="181">
        <v>83</v>
      </c>
      <c r="DA22" s="183">
        <v>86</v>
      </c>
      <c r="DB22" s="35">
        <f t="shared" si="26"/>
        <v>169</v>
      </c>
      <c r="DC22" s="181">
        <v>49</v>
      </c>
      <c r="DD22" s="183">
        <v>25</v>
      </c>
      <c r="DE22" s="35">
        <f t="shared" si="27"/>
        <v>74</v>
      </c>
      <c r="DF22" s="181">
        <v>332</v>
      </c>
      <c r="DG22" s="183">
        <v>230</v>
      </c>
      <c r="DH22" s="35">
        <f t="shared" si="28"/>
        <v>562</v>
      </c>
      <c r="DI22" s="181"/>
      <c r="DJ22" s="183"/>
      <c r="DK22" s="35">
        <f t="shared" si="29"/>
        <v>0</v>
      </c>
      <c r="DL22" s="167">
        <f t="shared" si="30"/>
        <v>548</v>
      </c>
      <c r="DM22" s="168">
        <f t="shared" si="31"/>
        <v>417</v>
      </c>
      <c r="DN22" s="28">
        <f t="shared" si="32"/>
        <v>965</v>
      </c>
      <c r="DO22" s="201"/>
      <c r="DP22" s="28">
        <f t="shared" si="33"/>
        <v>0</v>
      </c>
      <c r="DQ22" s="28">
        <f t="shared" si="34"/>
        <v>0</v>
      </c>
      <c r="DR22" s="36">
        <f t="shared" si="35"/>
        <v>965</v>
      </c>
      <c r="DS22" s="29">
        <f t="shared" si="36"/>
        <v>965</v>
      </c>
      <c r="DT22" s="30">
        <f t="shared" si="37"/>
        <v>0</v>
      </c>
      <c r="DU22" s="30">
        <f t="shared" si="38"/>
        <v>0</v>
      </c>
      <c r="DV22" s="28">
        <f t="shared" si="39"/>
        <v>0</v>
      </c>
      <c r="DW22" s="28">
        <f t="shared" si="40"/>
        <v>0</v>
      </c>
      <c r="DX22" s="161"/>
      <c r="DY22" s="161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2"/>
      <c r="HH22" s="93"/>
    </row>
    <row r="23" spans="1:216" s="23" customFormat="1" ht="21" customHeight="1">
      <c r="A23" s="158">
        <v>20</v>
      </c>
      <c r="B23" s="174" t="s">
        <v>122</v>
      </c>
      <c r="C23" s="170" t="s">
        <v>97</v>
      </c>
      <c r="D23" s="171" t="s">
        <v>64</v>
      </c>
      <c r="E23" s="172" t="s">
        <v>65</v>
      </c>
      <c r="F23" s="199">
        <v>2</v>
      </c>
      <c r="G23" s="200">
        <f>26+22</f>
        <v>48</v>
      </c>
      <c r="H23" s="201">
        <f>33+31</f>
        <v>64</v>
      </c>
      <c r="I23" s="28">
        <f t="shared" si="0"/>
        <v>112</v>
      </c>
      <c r="J23" s="177">
        <v>2</v>
      </c>
      <c r="K23" s="178">
        <f>26+30</f>
        <v>56</v>
      </c>
      <c r="L23" s="179">
        <f>24+21</f>
        <v>45</v>
      </c>
      <c r="M23" s="28">
        <f t="shared" si="1"/>
        <v>101</v>
      </c>
      <c r="N23" s="177">
        <v>2</v>
      </c>
      <c r="O23" s="178">
        <f>31+29</f>
        <v>60</v>
      </c>
      <c r="P23" s="179">
        <f>22+25</f>
        <v>47</v>
      </c>
      <c r="Q23" s="28">
        <f t="shared" si="2"/>
        <v>107</v>
      </c>
      <c r="R23" s="177">
        <v>2</v>
      </c>
      <c r="S23" s="178">
        <f>24+27</f>
        <v>51</v>
      </c>
      <c r="T23" s="179">
        <f>22+17</f>
        <v>39</v>
      </c>
      <c r="U23" s="28">
        <f t="shared" si="3"/>
        <v>90</v>
      </c>
      <c r="V23" s="177">
        <v>2</v>
      </c>
      <c r="W23" s="178">
        <f>23+22</f>
        <v>45</v>
      </c>
      <c r="X23" s="179">
        <f>28+29</f>
        <v>57</v>
      </c>
      <c r="Y23" s="28">
        <f t="shared" si="4"/>
        <v>102</v>
      </c>
      <c r="Z23" s="164">
        <f t="shared" si="45"/>
        <v>260</v>
      </c>
      <c r="AA23" s="165">
        <f t="shared" si="45"/>
        <v>252</v>
      </c>
      <c r="AB23" s="28">
        <f t="shared" si="5"/>
        <v>512</v>
      </c>
      <c r="AC23" s="177">
        <v>2</v>
      </c>
      <c r="AD23" s="178">
        <f>23+24</f>
        <v>47</v>
      </c>
      <c r="AE23" s="179">
        <f>24+23</f>
        <v>47</v>
      </c>
      <c r="AF23" s="28">
        <f t="shared" si="6"/>
        <v>94</v>
      </c>
      <c r="AG23" s="177">
        <v>2</v>
      </c>
      <c r="AH23" s="178">
        <f>23+25</f>
        <v>48</v>
      </c>
      <c r="AI23" s="179">
        <f>25+23</f>
        <v>48</v>
      </c>
      <c r="AJ23" s="28">
        <f t="shared" si="7"/>
        <v>96</v>
      </c>
      <c r="AK23" s="177">
        <v>2</v>
      </c>
      <c r="AL23" s="178">
        <f>25+23</f>
        <v>48</v>
      </c>
      <c r="AM23" s="179">
        <f>19+19</f>
        <v>38</v>
      </c>
      <c r="AN23" s="28">
        <f t="shared" si="8"/>
        <v>86</v>
      </c>
      <c r="AO23" s="164">
        <f t="shared" si="46"/>
        <v>143</v>
      </c>
      <c r="AP23" s="165">
        <f t="shared" si="46"/>
        <v>133</v>
      </c>
      <c r="AQ23" s="28">
        <f t="shared" si="9"/>
        <v>276</v>
      </c>
      <c r="AR23" s="177">
        <v>2</v>
      </c>
      <c r="AS23" s="178">
        <f>24+24</f>
        <v>48</v>
      </c>
      <c r="AT23" s="179">
        <f>19+19</f>
        <v>38</v>
      </c>
      <c r="AU23" s="28">
        <f t="shared" si="10"/>
        <v>86</v>
      </c>
      <c r="AV23" s="177">
        <v>2</v>
      </c>
      <c r="AW23" s="178">
        <f>26+26</f>
        <v>52</v>
      </c>
      <c r="AX23" s="179">
        <f>14+15</f>
        <v>29</v>
      </c>
      <c r="AY23" s="28">
        <f t="shared" si="11"/>
        <v>81</v>
      </c>
      <c r="AZ23" s="164">
        <f t="shared" si="47"/>
        <v>100</v>
      </c>
      <c r="BA23" s="165">
        <f t="shared" si="47"/>
        <v>67</v>
      </c>
      <c r="BB23" s="28">
        <f t="shared" si="12"/>
        <v>167</v>
      </c>
      <c r="BC23" s="177">
        <v>1</v>
      </c>
      <c r="BD23" s="179">
        <v>39</v>
      </c>
      <c r="BE23" s="177">
        <v>1</v>
      </c>
      <c r="BF23" s="179">
        <v>25</v>
      </c>
      <c r="BG23" s="177">
        <v>0</v>
      </c>
      <c r="BH23" s="179">
        <v>0</v>
      </c>
      <c r="BI23" s="31">
        <f t="shared" si="13"/>
        <v>64</v>
      </c>
      <c r="BJ23" s="178">
        <f>19+15</f>
        <v>34</v>
      </c>
      <c r="BK23" s="179">
        <f>20+10</f>
        <v>30</v>
      </c>
      <c r="BL23" s="31">
        <f t="shared" si="14"/>
        <v>64</v>
      </c>
      <c r="BM23" s="177">
        <v>1</v>
      </c>
      <c r="BN23" s="179">
        <v>39</v>
      </c>
      <c r="BO23" s="177">
        <v>1</v>
      </c>
      <c r="BP23" s="179">
        <v>18</v>
      </c>
      <c r="BQ23" s="177">
        <v>0</v>
      </c>
      <c r="BR23" s="179">
        <v>0</v>
      </c>
      <c r="BS23" s="31">
        <f t="shared" si="15"/>
        <v>57</v>
      </c>
      <c r="BT23" s="178">
        <v>29</v>
      </c>
      <c r="BU23" s="179">
        <v>28</v>
      </c>
      <c r="BV23" s="31">
        <f t="shared" si="16"/>
        <v>57</v>
      </c>
      <c r="BW23" s="164">
        <f t="shared" si="48"/>
        <v>63</v>
      </c>
      <c r="BX23" s="165">
        <f t="shared" si="48"/>
        <v>58</v>
      </c>
      <c r="BY23" s="28">
        <f t="shared" si="18"/>
        <v>121</v>
      </c>
      <c r="BZ23" s="202">
        <v>189</v>
      </c>
      <c r="CA23" s="201">
        <v>181</v>
      </c>
      <c r="CB23" s="202">
        <v>151</v>
      </c>
      <c r="CC23" s="201">
        <v>122</v>
      </c>
      <c r="CD23" s="202">
        <v>5</v>
      </c>
      <c r="CE23" s="201">
        <v>9</v>
      </c>
      <c r="CF23" s="202">
        <v>1</v>
      </c>
      <c r="CG23" s="201">
        <v>0</v>
      </c>
      <c r="CH23" s="202">
        <v>181</v>
      </c>
      <c r="CI23" s="201">
        <v>166</v>
      </c>
      <c r="CJ23" s="202">
        <v>20</v>
      </c>
      <c r="CK23" s="201">
        <v>9</v>
      </c>
      <c r="CL23" s="202">
        <v>19</v>
      </c>
      <c r="CM23" s="201">
        <v>23</v>
      </c>
      <c r="CN23" s="32">
        <f t="shared" si="19"/>
        <v>566</v>
      </c>
      <c r="CO23" s="32">
        <f t="shared" si="20"/>
        <v>510</v>
      </c>
      <c r="CP23" s="33">
        <f t="shared" si="21"/>
        <v>1076</v>
      </c>
      <c r="CQ23" s="166">
        <f t="shared" si="49"/>
        <v>566</v>
      </c>
      <c r="CR23" s="166">
        <f t="shared" si="49"/>
        <v>510</v>
      </c>
      <c r="CS23" s="34">
        <f t="shared" si="23"/>
        <v>1076</v>
      </c>
      <c r="CT23" s="181">
        <v>195</v>
      </c>
      <c r="CU23" s="182">
        <v>208</v>
      </c>
      <c r="CV23" s="35">
        <f t="shared" si="24"/>
        <v>403</v>
      </c>
      <c r="CW23" s="181">
        <v>30</v>
      </c>
      <c r="CX23" s="182">
        <v>32</v>
      </c>
      <c r="CY23" s="35">
        <f t="shared" si="25"/>
        <v>62</v>
      </c>
      <c r="CZ23" s="181">
        <v>140</v>
      </c>
      <c r="DA23" s="183">
        <v>105</v>
      </c>
      <c r="DB23" s="35">
        <f t="shared" si="26"/>
        <v>245</v>
      </c>
      <c r="DC23" s="181">
        <v>35</v>
      </c>
      <c r="DD23" s="183">
        <v>24</v>
      </c>
      <c r="DE23" s="35">
        <f t="shared" si="27"/>
        <v>59</v>
      </c>
      <c r="DF23" s="181">
        <v>166</v>
      </c>
      <c r="DG23" s="183">
        <v>141</v>
      </c>
      <c r="DH23" s="35">
        <f t="shared" si="28"/>
        <v>307</v>
      </c>
      <c r="DI23" s="203"/>
      <c r="DJ23" s="205"/>
      <c r="DK23" s="35">
        <f t="shared" si="29"/>
        <v>0</v>
      </c>
      <c r="DL23" s="167">
        <f t="shared" si="30"/>
        <v>566</v>
      </c>
      <c r="DM23" s="168">
        <f t="shared" si="31"/>
        <v>510</v>
      </c>
      <c r="DN23" s="28">
        <f t="shared" si="32"/>
        <v>1076</v>
      </c>
      <c r="DO23" s="201"/>
      <c r="DP23" s="28">
        <f t="shared" si="33"/>
        <v>0</v>
      </c>
      <c r="DQ23" s="28">
        <f t="shared" si="34"/>
        <v>0</v>
      </c>
      <c r="DR23" s="36">
        <f t="shared" si="35"/>
        <v>1076</v>
      </c>
      <c r="DS23" s="29">
        <f t="shared" si="36"/>
        <v>1076</v>
      </c>
      <c r="DT23" s="30">
        <f t="shared" si="37"/>
        <v>0</v>
      </c>
      <c r="DU23" s="30">
        <f t="shared" si="38"/>
        <v>0</v>
      </c>
      <c r="DV23" s="28">
        <f t="shared" si="39"/>
        <v>0</v>
      </c>
      <c r="DW23" s="28">
        <f t="shared" si="40"/>
        <v>0</v>
      </c>
      <c r="DX23" s="161"/>
      <c r="DY23" s="161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5"/>
      <c r="HH23" s="96"/>
    </row>
    <row r="24" spans="1:216" s="23" customFormat="1" ht="21" customHeight="1">
      <c r="A24" s="158">
        <v>21</v>
      </c>
      <c r="B24" s="173" t="s">
        <v>123</v>
      </c>
      <c r="C24" s="170" t="s">
        <v>98</v>
      </c>
      <c r="D24" s="171" t="s">
        <v>64</v>
      </c>
      <c r="E24" s="172" t="s">
        <v>65</v>
      </c>
      <c r="F24" s="177">
        <v>4</v>
      </c>
      <c r="G24" s="178">
        <v>79</v>
      </c>
      <c r="H24" s="179">
        <v>88</v>
      </c>
      <c r="I24" s="28">
        <f t="shared" si="0"/>
        <v>167</v>
      </c>
      <c r="J24" s="177">
        <v>4</v>
      </c>
      <c r="K24" s="178">
        <v>82</v>
      </c>
      <c r="L24" s="179">
        <v>76</v>
      </c>
      <c r="M24" s="28">
        <f t="shared" si="1"/>
        <v>158</v>
      </c>
      <c r="N24" s="177">
        <v>4</v>
      </c>
      <c r="O24" s="178">
        <v>84</v>
      </c>
      <c r="P24" s="179">
        <v>75</v>
      </c>
      <c r="Q24" s="28">
        <f t="shared" si="2"/>
        <v>159</v>
      </c>
      <c r="R24" s="177">
        <v>4</v>
      </c>
      <c r="S24" s="178">
        <v>86</v>
      </c>
      <c r="T24" s="179">
        <v>74</v>
      </c>
      <c r="U24" s="28">
        <f t="shared" si="3"/>
        <v>160</v>
      </c>
      <c r="V24" s="177">
        <v>4</v>
      </c>
      <c r="W24" s="178">
        <v>88</v>
      </c>
      <c r="X24" s="179">
        <v>70</v>
      </c>
      <c r="Y24" s="28">
        <f t="shared" si="4"/>
        <v>158</v>
      </c>
      <c r="Z24" s="164">
        <f t="shared" si="45"/>
        <v>419</v>
      </c>
      <c r="AA24" s="165">
        <f t="shared" si="45"/>
        <v>383</v>
      </c>
      <c r="AB24" s="28">
        <f t="shared" si="5"/>
        <v>802</v>
      </c>
      <c r="AC24" s="177">
        <v>4</v>
      </c>
      <c r="AD24" s="178">
        <v>84</v>
      </c>
      <c r="AE24" s="179">
        <v>76</v>
      </c>
      <c r="AF24" s="28">
        <f t="shared" si="6"/>
        <v>160</v>
      </c>
      <c r="AG24" s="177">
        <v>4</v>
      </c>
      <c r="AH24" s="178">
        <v>82</v>
      </c>
      <c r="AI24" s="179">
        <v>78</v>
      </c>
      <c r="AJ24" s="28">
        <f t="shared" si="7"/>
        <v>160</v>
      </c>
      <c r="AK24" s="177">
        <v>4</v>
      </c>
      <c r="AL24" s="178">
        <v>77</v>
      </c>
      <c r="AM24" s="179">
        <v>82</v>
      </c>
      <c r="AN24" s="28">
        <f t="shared" si="8"/>
        <v>159</v>
      </c>
      <c r="AO24" s="164">
        <f t="shared" si="46"/>
        <v>243</v>
      </c>
      <c r="AP24" s="165">
        <f t="shared" si="46"/>
        <v>236</v>
      </c>
      <c r="AQ24" s="28">
        <f t="shared" si="9"/>
        <v>479</v>
      </c>
      <c r="AR24" s="177">
        <v>4</v>
      </c>
      <c r="AS24" s="178">
        <v>92</v>
      </c>
      <c r="AT24" s="179">
        <v>65</v>
      </c>
      <c r="AU24" s="28">
        <f t="shared" si="10"/>
        <v>157</v>
      </c>
      <c r="AV24" s="177">
        <v>3</v>
      </c>
      <c r="AW24" s="178">
        <v>65</v>
      </c>
      <c r="AX24" s="179">
        <v>60</v>
      </c>
      <c r="AY24" s="28">
        <f t="shared" si="11"/>
        <v>125</v>
      </c>
      <c r="AZ24" s="164">
        <f t="shared" si="47"/>
        <v>157</v>
      </c>
      <c r="BA24" s="165">
        <f t="shared" si="47"/>
        <v>125</v>
      </c>
      <c r="BB24" s="28">
        <f t="shared" si="12"/>
        <v>282</v>
      </c>
      <c r="BC24" s="177">
        <v>2</v>
      </c>
      <c r="BD24" s="179">
        <v>80</v>
      </c>
      <c r="BE24" s="177">
        <v>0</v>
      </c>
      <c r="BF24" s="179">
        <v>0</v>
      </c>
      <c r="BG24" s="177">
        <v>0</v>
      </c>
      <c r="BH24" s="179">
        <v>0</v>
      </c>
      <c r="BI24" s="31">
        <f t="shared" si="13"/>
        <v>80</v>
      </c>
      <c r="BJ24" s="178">
        <v>38</v>
      </c>
      <c r="BK24" s="179">
        <v>42</v>
      </c>
      <c r="BL24" s="31">
        <f t="shared" si="14"/>
        <v>80</v>
      </c>
      <c r="BM24" s="177">
        <v>2</v>
      </c>
      <c r="BN24" s="179">
        <v>76</v>
      </c>
      <c r="BO24" s="177">
        <v>0</v>
      </c>
      <c r="BP24" s="179">
        <v>0</v>
      </c>
      <c r="BQ24" s="177">
        <v>0</v>
      </c>
      <c r="BR24" s="179">
        <v>0</v>
      </c>
      <c r="BS24" s="31">
        <f t="shared" si="15"/>
        <v>76</v>
      </c>
      <c r="BT24" s="178">
        <v>28</v>
      </c>
      <c r="BU24" s="179">
        <v>48</v>
      </c>
      <c r="BV24" s="31">
        <f t="shared" si="16"/>
        <v>76</v>
      </c>
      <c r="BW24" s="164">
        <f t="shared" si="48"/>
        <v>66</v>
      </c>
      <c r="BX24" s="165">
        <f t="shared" si="48"/>
        <v>90</v>
      </c>
      <c r="BY24" s="28">
        <f t="shared" si="18"/>
        <v>156</v>
      </c>
      <c r="BZ24" s="180">
        <v>144</v>
      </c>
      <c r="CA24" s="179">
        <v>136</v>
      </c>
      <c r="CB24" s="180">
        <v>286</v>
      </c>
      <c r="CC24" s="179">
        <v>236</v>
      </c>
      <c r="CD24" s="180">
        <v>6</v>
      </c>
      <c r="CE24" s="179">
        <v>5</v>
      </c>
      <c r="CF24" s="180">
        <v>2</v>
      </c>
      <c r="CG24" s="179">
        <v>1</v>
      </c>
      <c r="CH24" s="180">
        <v>364</v>
      </c>
      <c r="CI24" s="179">
        <v>363</v>
      </c>
      <c r="CJ24" s="180">
        <v>54</v>
      </c>
      <c r="CK24" s="179">
        <v>52</v>
      </c>
      <c r="CL24" s="180">
        <v>29</v>
      </c>
      <c r="CM24" s="179">
        <v>41</v>
      </c>
      <c r="CN24" s="32">
        <f t="shared" si="19"/>
        <v>885</v>
      </c>
      <c r="CO24" s="32">
        <f t="shared" si="20"/>
        <v>834</v>
      </c>
      <c r="CP24" s="33">
        <f t="shared" si="21"/>
        <v>1719</v>
      </c>
      <c r="CQ24" s="166">
        <f t="shared" si="49"/>
        <v>885</v>
      </c>
      <c r="CR24" s="166">
        <f t="shared" si="49"/>
        <v>834</v>
      </c>
      <c r="CS24" s="34">
        <f t="shared" si="23"/>
        <v>1719</v>
      </c>
      <c r="CT24" s="181">
        <v>242</v>
      </c>
      <c r="CU24" s="182">
        <v>227</v>
      </c>
      <c r="CV24" s="35">
        <f t="shared" si="24"/>
        <v>469</v>
      </c>
      <c r="CW24" s="181">
        <v>68</v>
      </c>
      <c r="CX24" s="182">
        <v>60</v>
      </c>
      <c r="CY24" s="35">
        <f t="shared" si="25"/>
        <v>128</v>
      </c>
      <c r="CZ24" s="181">
        <v>21</v>
      </c>
      <c r="DA24" s="183">
        <v>20</v>
      </c>
      <c r="DB24" s="35">
        <f t="shared" si="26"/>
        <v>41</v>
      </c>
      <c r="DC24" s="181">
        <v>64</v>
      </c>
      <c r="DD24" s="183">
        <v>47</v>
      </c>
      <c r="DE24" s="35">
        <f t="shared" si="27"/>
        <v>111</v>
      </c>
      <c r="DF24" s="181">
        <v>48</v>
      </c>
      <c r="DG24" s="183">
        <v>42</v>
      </c>
      <c r="DH24" s="35">
        <f t="shared" si="28"/>
        <v>90</v>
      </c>
      <c r="DI24" s="181">
        <v>442</v>
      </c>
      <c r="DJ24" s="183">
        <v>438</v>
      </c>
      <c r="DK24" s="35">
        <f t="shared" si="29"/>
        <v>880</v>
      </c>
      <c r="DL24" s="167">
        <f t="shared" si="30"/>
        <v>885</v>
      </c>
      <c r="DM24" s="168">
        <f t="shared" si="31"/>
        <v>834</v>
      </c>
      <c r="DN24" s="28">
        <f t="shared" si="32"/>
        <v>1719</v>
      </c>
      <c r="DO24" s="116"/>
      <c r="DP24" s="28">
        <f t="shared" si="33"/>
        <v>0</v>
      </c>
      <c r="DQ24" s="28">
        <f t="shared" si="34"/>
        <v>0</v>
      </c>
      <c r="DR24" s="36">
        <f t="shared" si="35"/>
        <v>1719</v>
      </c>
      <c r="DS24" s="29">
        <f t="shared" si="36"/>
        <v>1719</v>
      </c>
      <c r="DT24" s="30">
        <f t="shared" si="37"/>
        <v>0</v>
      </c>
      <c r="DU24" s="30">
        <f t="shared" si="38"/>
        <v>0</v>
      </c>
      <c r="DV24" s="28">
        <f t="shared" si="39"/>
        <v>0</v>
      </c>
      <c r="DW24" s="28">
        <f t="shared" si="40"/>
        <v>0</v>
      </c>
      <c r="DX24" s="161"/>
      <c r="DY24" s="161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5"/>
      <c r="HH24" s="96"/>
    </row>
    <row r="25" spans="1:216" s="23" customFormat="1" ht="21" customHeight="1">
      <c r="A25" s="158">
        <v>22</v>
      </c>
      <c r="B25" s="173" t="s">
        <v>124</v>
      </c>
      <c r="C25" s="170" t="s">
        <v>99</v>
      </c>
      <c r="D25" s="171" t="s">
        <v>64</v>
      </c>
      <c r="E25" s="172" t="s">
        <v>65</v>
      </c>
      <c r="F25" s="177">
        <v>3</v>
      </c>
      <c r="G25" s="162">
        <v>85</v>
      </c>
      <c r="H25" s="163">
        <v>52</v>
      </c>
      <c r="I25" s="28">
        <f t="shared" si="0"/>
        <v>137</v>
      </c>
      <c r="J25" s="177">
        <v>3</v>
      </c>
      <c r="K25" s="178">
        <v>68</v>
      </c>
      <c r="L25" s="163">
        <v>71</v>
      </c>
      <c r="M25" s="28">
        <f t="shared" si="1"/>
        <v>139</v>
      </c>
      <c r="N25" s="177">
        <v>3</v>
      </c>
      <c r="O25" s="178">
        <v>72</v>
      </c>
      <c r="P25" s="163">
        <v>60</v>
      </c>
      <c r="Q25" s="28">
        <f t="shared" si="2"/>
        <v>132</v>
      </c>
      <c r="R25" s="177">
        <v>3</v>
      </c>
      <c r="S25" s="178">
        <v>59</v>
      </c>
      <c r="T25" s="163">
        <v>71</v>
      </c>
      <c r="U25" s="28">
        <f t="shared" si="3"/>
        <v>130</v>
      </c>
      <c r="V25" s="177">
        <v>3</v>
      </c>
      <c r="W25" s="178">
        <v>57</v>
      </c>
      <c r="X25" s="179">
        <v>71</v>
      </c>
      <c r="Y25" s="28">
        <f t="shared" si="4"/>
        <v>128</v>
      </c>
      <c r="Z25" s="164">
        <v>341</v>
      </c>
      <c r="AA25" s="165">
        <v>325</v>
      </c>
      <c r="AB25" s="28">
        <f t="shared" si="5"/>
        <v>666</v>
      </c>
      <c r="AC25" s="177">
        <v>3</v>
      </c>
      <c r="AD25" s="178">
        <v>52</v>
      </c>
      <c r="AE25" s="179">
        <v>75</v>
      </c>
      <c r="AF25" s="28">
        <f t="shared" si="6"/>
        <v>127</v>
      </c>
      <c r="AG25" s="177">
        <v>3</v>
      </c>
      <c r="AH25" s="178">
        <v>71</v>
      </c>
      <c r="AI25" s="179">
        <v>49</v>
      </c>
      <c r="AJ25" s="28">
        <f t="shared" si="7"/>
        <v>120</v>
      </c>
      <c r="AK25" s="177">
        <v>3</v>
      </c>
      <c r="AL25" s="178">
        <v>51</v>
      </c>
      <c r="AM25" s="179">
        <v>66</v>
      </c>
      <c r="AN25" s="28">
        <f t="shared" si="8"/>
        <v>117</v>
      </c>
      <c r="AO25" s="164">
        <f t="shared" si="46"/>
        <v>174</v>
      </c>
      <c r="AP25" s="165">
        <f t="shared" si="46"/>
        <v>190</v>
      </c>
      <c r="AQ25" s="28">
        <f t="shared" si="9"/>
        <v>364</v>
      </c>
      <c r="AR25" s="177">
        <v>3</v>
      </c>
      <c r="AS25" s="178">
        <v>44</v>
      </c>
      <c r="AT25" s="179">
        <v>63</v>
      </c>
      <c r="AU25" s="28">
        <f t="shared" si="10"/>
        <v>107</v>
      </c>
      <c r="AV25" s="177">
        <v>3</v>
      </c>
      <c r="AW25" s="178">
        <v>64</v>
      </c>
      <c r="AX25" s="179">
        <v>54</v>
      </c>
      <c r="AY25" s="28">
        <f t="shared" si="11"/>
        <v>118</v>
      </c>
      <c r="AZ25" s="164">
        <f t="shared" si="47"/>
        <v>108</v>
      </c>
      <c r="BA25" s="165">
        <f t="shared" si="47"/>
        <v>117</v>
      </c>
      <c r="BB25" s="28">
        <f t="shared" si="12"/>
        <v>225</v>
      </c>
      <c r="BC25" s="177">
        <v>2</v>
      </c>
      <c r="BD25" s="179">
        <v>72</v>
      </c>
      <c r="BE25" s="177">
        <v>0</v>
      </c>
      <c r="BF25" s="179">
        <v>0</v>
      </c>
      <c r="BG25" s="177">
        <v>0</v>
      </c>
      <c r="BH25" s="179">
        <v>0</v>
      </c>
      <c r="BI25" s="31">
        <f t="shared" si="13"/>
        <v>72</v>
      </c>
      <c r="BJ25" s="178">
        <v>34</v>
      </c>
      <c r="BK25" s="179">
        <v>38</v>
      </c>
      <c r="BL25" s="31">
        <f t="shared" si="14"/>
        <v>72</v>
      </c>
      <c r="BM25" s="177">
        <v>2</v>
      </c>
      <c r="BN25" s="179">
        <v>75</v>
      </c>
      <c r="BO25" s="177">
        <v>0</v>
      </c>
      <c r="BP25" s="179">
        <v>0</v>
      </c>
      <c r="BQ25" s="177">
        <v>0</v>
      </c>
      <c r="BR25" s="179">
        <v>0</v>
      </c>
      <c r="BS25" s="31">
        <f t="shared" si="15"/>
        <v>75</v>
      </c>
      <c r="BT25" s="178">
        <v>30</v>
      </c>
      <c r="BU25" s="179">
        <v>45</v>
      </c>
      <c r="BV25" s="31">
        <f t="shared" si="16"/>
        <v>75</v>
      </c>
      <c r="BW25" s="164">
        <f t="shared" si="48"/>
        <v>64</v>
      </c>
      <c r="BX25" s="165">
        <f t="shared" si="48"/>
        <v>83</v>
      </c>
      <c r="BY25" s="28">
        <f t="shared" si="18"/>
        <v>147</v>
      </c>
      <c r="BZ25" s="180">
        <v>305</v>
      </c>
      <c r="CA25" s="179">
        <v>280</v>
      </c>
      <c r="CB25" s="180">
        <v>114</v>
      </c>
      <c r="CC25" s="179">
        <v>164</v>
      </c>
      <c r="CD25" s="180">
        <v>10</v>
      </c>
      <c r="CE25" s="179">
        <v>9</v>
      </c>
      <c r="CF25" s="180">
        <v>0</v>
      </c>
      <c r="CG25" s="179">
        <v>1</v>
      </c>
      <c r="CH25" s="180">
        <v>208</v>
      </c>
      <c r="CI25" s="179">
        <v>207</v>
      </c>
      <c r="CJ25" s="180">
        <v>21</v>
      </c>
      <c r="CK25" s="179">
        <v>21</v>
      </c>
      <c r="CL25" s="180">
        <v>29</v>
      </c>
      <c r="CM25" s="179">
        <v>33</v>
      </c>
      <c r="CN25" s="32">
        <f t="shared" si="19"/>
        <v>687</v>
      </c>
      <c r="CO25" s="32">
        <f t="shared" si="20"/>
        <v>715</v>
      </c>
      <c r="CP25" s="33">
        <f t="shared" si="21"/>
        <v>1402</v>
      </c>
      <c r="CQ25" s="166">
        <f t="shared" si="49"/>
        <v>687</v>
      </c>
      <c r="CR25" s="166">
        <f t="shared" si="49"/>
        <v>715</v>
      </c>
      <c r="CS25" s="34">
        <f t="shared" si="23"/>
        <v>1402</v>
      </c>
      <c r="CT25" s="181">
        <v>418</v>
      </c>
      <c r="CU25" s="182">
        <v>412</v>
      </c>
      <c r="CV25" s="35">
        <f t="shared" si="24"/>
        <v>830</v>
      </c>
      <c r="CW25" s="181">
        <v>11</v>
      </c>
      <c r="CX25" s="182">
        <v>10</v>
      </c>
      <c r="CY25" s="35">
        <f t="shared" si="25"/>
        <v>21</v>
      </c>
      <c r="CZ25" s="181">
        <v>13</v>
      </c>
      <c r="DA25" s="183">
        <v>15</v>
      </c>
      <c r="DB25" s="35">
        <f t="shared" si="26"/>
        <v>28</v>
      </c>
      <c r="DC25" s="181">
        <v>13</v>
      </c>
      <c r="DD25" s="183">
        <v>22</v>
      </c>
      <c r="DE25" s="35">
        <f t="shared" si="27"/>
        <v>35</v>
      </c>
      <c r="DF25" s="181">
        <v>3</v>
      </c>
      <c r="DG25" s="183">
        <v>9</v>
      </c>
      <c r="DH25" s="35">
        <f t="shared" si="28"/>
        <v>12</v>
      </c>
      <c r="DI25" s="181">
        <v>229</v>
      </c>
      <c r="DJ25" s="183">
        <v>247</v>
      </c>
      <c r="DK25" s="35">
        <f t="shared" si="29"/>
        <v>476</v>
      </c>
      <c r="DL25" s="167">
        <f t="shared" si="30"/>
        <v>687</v>
      </c>
      <c r="DM25" s="168">
        <f t="shared" si="31"/>
        <v>715</v>
      </c>
      <c r="DN25" s="28">
        <f t="shared" si="32"/>
        <v>1402</v>
      </c>
      <c r="DO25" s="201"/>
      <c r="DP25" s="28">
        <f t="shared" si="33"/>
        <v>0</v>
      </c>
      <c r="DQ25" s="28">
        <f t="shared" si="34"/>
        <v>0</v>
      </c>
      <c r="DR25" s="36">
        <f t="shared" si="35"/>
        <v>1402</v>
      </c>
      <c r="DS25" s="29">
        <f t="shared" si="36"/>
        <v>1402</v>
      </c>
      <c r="DT25" s="30">
        <f t="shared" si="37"/>
        <v>0</v>
      </c>
      <c r="DU25" s="30">
        <f t="shared" si="38"/>
        <v>0</v>
      </c>
      <c r="DV25" s="28">
        <f t="shared" si="39"/>
        <v>0</v>
      </c>
      <c r="DW25" s="28">
        <f t="shared" si="40"/>
        <v>0</v>
      </c>
      <c r="DX25" s="161"/>
      <c r="DY25" s="161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5"/>
      <c r="HH25" s="96"/>
    </row>
    <row r="26" spans="1:216" s="23" customFormat="1" ht="21" customHeight="1">
      <c r="A26" s="158">
        <v>23</v>
      </c>
      <c r="B26" s="158">
        <v>1790</v>
      </c>
      <c r="C26" s="170" t="s">
        <v>68</v>
      </c>
      <c r="D26" s="171" t="s">
        <v>64</v>
      </c>
      <c r="E26" s="172" t="s">
        <v>65</v>
      </c>
      <c r="F26" s="177">
        <v>3</v>
      </c>
      <c r="G26" s="178">
        <v>74</v>
      </c>
      <c r="H26" s="179">
        <v>65</v>
      </c>
      <c r="I26" s="28">
        <f t="shared" si="0"/>
        <v>139</v>
      </c>
      <c r="J26" s="177">
        <v>3</v>
      </c>
      <c r="K26" s="178">
        <v>65</v>
      </c>
      <c r="L26" s="179">
        <v>79</v>
      </c>
      <c r="M26" s="28">
        <f t="shared" si="1"/>
        <v>144</v>
      </c>
      <c r="N26" s="177">
        <v>3</v>
      </c>
      <c r="O26" s="178">
        <v>64</v>
      </c>
      <c r="P26" s="179">
        <v>76</v>
      </c>
      <c r="Q26" s="28">
        <f t="shared" si="2"/>
        <v>140</v>
      </c>
      <c r="R26" s="177">
        <v>3</v>
      </c>
      <c r="S26" s="178">
        <v>71</v>
      </c>
      <c r="T26" s="179">
        <v>83</v>
      </c>
      <c r="U26" s="28">
        <f t="shared" si="3"/>
        <v>154</v>
      </c>
      <c r="V26" s="177">
        <v>3</v>
      </c>
      <c r="W26" s="178">
        <v>73</v>
      </c>
      <c r="X26" s="179">
        <v>62</v>
      </c>
      <c r="Y26" s="28">
        <f t="shared" si="4"/>
        <v>135</v>
      </c>
      <c r="Z26" s="164">
        <f t="shared" si="45"/>
        <v>347</v>
      </c>
      <c r="AA26" s="165">
        <f t="shared" si="45"/>
        <v>365</v>
      </c>
      <c r="AB26" s="28">
        <f t="shared" si="5"/>
        <v>712</v>
      </c>
      <c r="AC26" s="177">
        <v>3</v>
      </c>
      <c r="AD26" s="178">
        <v>63</v>
      </c>
      <c r="AE26" s="179">
        <v>68</v>
      </c>
      <c r="AF26" s="28">
        <f t="shared" si="6"/>
        <v>131</v>
      </c>
      <c r="AG26" s="177">
        <v>3</v>
      </c>
      <c r="AH26" s="178">
        <v>73</v>
      </c>
      <c r="AI26" s="179">
        <v>69</v>
      </c>
      <c r="AJ26" s="28">
        <f t="shared" si="7"/>
        <v>142</v>
      </c>
      <c r="AK26" s="177">
        <v>3</v>
      </c>
      <c r="AL26" s="178">
        <v>68</v>
      </c>
      <c r="AM26" s="179">
        <v>64</v>
      </c>
      <c r="AN26" s="28">
        <f t="shared" si="8"/>
        <v>132</v>
      </c>
      <c r="AO26" s="164">
        <f t="shared" si="46"/>
        <v>204</v>
      </c>
      <c r="AP26" s="165">
        <f t="shared" si="46"/>
        <v>201</v>
      </c>
      <c r="AQ26" s="28">
        <f t="shared" si="9"/>
        <v>405</v>
      </c>
      <c r="AR26" s="177">
        <v>3</v>
      </c>
      <c r="AS26" s="178">
        <v>68</v>
      </c>
      <c r="AT26" s="179">
        <v>60</v>
      </c>
      <c r="AU26" s="28">
        <f t="shared" si="10"/>
        <v>128</v>
      </c>
      <c r="AV26" s="177">
        <v>3</v>
      </c>
      <c r="AW26" s="178">
        <v>70</v>
      </c>
      <c r="AX26" s="179">
        <v>61</v>
      </c>
      <c r="AY26" s="28">
        <f t="shared" si="11"/>
        <v>131</v>
      </c>
      <c r="AZ26" s="164">
        <f t="shared" si="47"/>
        <v>138</v>
      </c>
      <c r="BA26" s="165">
        <f t="shared" si="47"/>
        <v>121</v>
      </c>
      <c r="BB26" s="28">
        <f t="shared" si="12"/>
        <v>259</v>
      </c>
      <c r="BC26" s="177">
        <v>1</v>
      </c>
      <c r="BD26" s="179">
        <v>55</v>
      </c>
      <c r="BE26" s="177">
        <v>1</v>
      </c>
      <c r="BF26" s="179">
        <v>37</v>
      </c>
      <c r="BG26" s="177">
        <v>0</v>
      </c>
      <c r="BH26" s="179">
        <v>0</v>
      </c>
      <c r="BI26" s="31">
        <f t="shared" si="13"/>
        <v>92</v>
      </c>
      <c r="BJ26" s="178">
        <v>41</v>
      </c>
      <c r="BK26" s="179">
        <v>51</v>
      </c>
      <c r="BL26" s="31">
        <f t="shared" si="14"/>
        <v>92</v>
      </c>
      <c r="BM26" s="177">
        <v>1</v>
      </c>
      <c r="BN26" s="179">
        <v>47</v>
      </c>
      <c r="BO26" s="177">
        <v>1</v>
      </c>
      <c r="BP26" s="179">
        <v>33</v>
      </c>
      <c r="BQ26" s="177">
        <v>0</v>
      </c>
      <c r="BR26" s="179">
        <v>0</v>
      </c>
      <c r="BS26" s="31">
        <f t="shared" si="15"/>
        <v>80</v>
      </c>
      <c r="BT26" s="178">
        <v>35</v>
      </c>
      <c r="BU26" s="179">
        <v>45</v>
      </c>
      <c r="BV26" s="31">
        <f t="shared" si="16"/>
        <v>80</v>
      </c>
      <c r="BW26" s="164">
        <f t="shared" si="48"/>
        <v>76</v>
      </c>
      <c r="BX26" s="165">
        <f t="shared" si="48"/>
        <v>96</v>
      </c>
      <c r="BY26" s="28">
        <f t="shared" si="18"/>
        <v>172</v>
      </c>
      <c r="BZ26" s="180">
        <v>291</v>
      </c>
      <c r="CA26" s="179">
        <v>342</v>
      </c>
      <c r="CB26" s="180">
        <v>217</v>
      </c>
      <c r="CC26" s="179">
        <v>187</v>
      </c>
      <c r="CD26" s="180">
        <v>4</v>
      </c>
      <c r="CE26" s="179">
        <v>4</v>
      </c>
      <c r="CF26" s="180">
        <v>0</v>
      </c>
      <c r="CG26" s="179">
        <v>0</v>
      </c>
      <c r="CH26" s="180">
        <v>253</v>
      </c>
      <c r="CI26" s="179">
        <v>250</v>
      </c>
      <c r="CJ26" s="180">
        <v>0</v>
      </c>
      <c r="CK26" s="179">
        <v>0</v>
      </c>
      <c r="CL26" s="180">
        <v>0</v>
      </c>
      <c r="CM26" s="179">
        <v>0</v>
      </c>
      <c r="CN26" s="32">
        <f t="shared" si="19"/>
        <v>765</v>
      </c>
      <c r="CO26" s="32">
        <f t="shared" si="20"/>
        <v>783</v>
      </c>
      <c r="CP26" s="33">
        <f t="shared" si="21"/>
        <v>1548</v>
      </c>
      <c r="CQ26" s="166">
        <f t="shared" si="49"/>
        <v>765</v>
      </c>
      <c r="CR26" s="166">
        <f t="shared" si="49"/>
        <v>783</v>
      </c>
      <c r="CS26" s="34">
        <f t="shared" si="23"/>
        <v>1548</v>
      </c>
      <c r="CT26" s="181">
        <v>90</v>
      </c>
      <c r="CU26" s="182">
        <v>102</v>
      </c>
      <c r="CV26" s="35">
        <f t="shared" si="24"/>
        <v>192</v>
      </c>
      <c r="CW26" s="181">
        <v>176</v>
      </c>
      <c r="CX26" s="182">
        <v>188</v>
      </c>
      <c r="CY26" s="35">
        <f t="shared" si="25"/>
        <v>364</v>
      </c>
      <c r="CZ26" s="181">
        <v>73</v>
      </c>
      <c r="DA26" s="183">
        <v>66</v>
      </c>
      <c r="DB26" s="35">
        <f t="shared" si="26"/>
        <v>139</v>
      </c>
      <c r="DC26" s="181">
        <v>168</v>
      </c>
      <c r="DD26" s="183">
        <v>161</v>
      </c>
      <c r="DE26" s="35">
        <f t="shared" si="27"/>
        <v>329</v>
      </c>
      <c r="DF26" s="181">
        <v>33</v>
      </c>
      <c r="DG26" s="183">
        <v>36</v>
      </c>
      <c r="DH26" s="35">
        <f t="shared" si="28"/>
        <v>69</v>
      </c>
      <c r="DI26" s="181">
        <v>225</v>
      </c>
      <c r="DJ26" s="183">
        <v>230</v>
      </c>
      <c r="DK26" s="35">
        <f t="shared" si="29"/>
        <v>455</v>
      </c>
      <c r="DL26" s="167">
        <f t="shared" si="30"/>
        <v>765</v>
      </c>
      <c r="DM26" s="168">
        <f t="shared" si="31"/>
        <v>783</v>
      </c>
      <c r="DN26" s="28">
        <f t="shared" si="32"/>
        <v>1548</v>
      </c>
      <c r="DO26" s="201"/>
      <c r="DP26" s="28">
        <f t="shared" si="33"/>
        <v>0</v>
      </c>
      <c r="DQ26" s="28">
        <f t="shared" si="34"/>
        <v>0</v>
      </c>
      <c r="DR26" s="36">
        <f t="shared" si="35"/>
        <v>1548</v>
      </c>
      <c r="DS26" s="29">
        <f t="shared" si="36"/>
        <v>1548</v>
      </c>
      <c r="DT26" s="30">
        <f t="shared" si="37"/>
        <v>0</v>
      </c>
      <c r="DU26" s="30">
        <f t="shared" si="38"/>
        <v>0</v>
      </c>
      <c r="DV26" s="28">
        <f t="shared" si="39"/>
        <v>0</v>
      </c>
      <c r="DW26" s="28">
        <f t="shared" si="40"/>
        <v>0</v>
      </c>
      <c r="DX26" s="161"/>
      <c r="DY26" s="161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8"/>
      <c r="HH26" s="99"/>
    </row>
    <row r="27" spans="1:216" s="23" customFormat="1" ht="21" customHeight="1">
      <c r="A27" s="158">
        <v>24</v>
      </c>
      <c r="B27" s="158">
        <v>2191</v>
      </c>
      <c r="C27" s="170" t="s">
        <v>80</v>
      </c>
      <c r="D27" s="171" t="s">
        <v>64</v>
      </c>
      <c r="E27" s="172" t="s">
        <v>81</v>
      </c>
      <c r="F27" s="177">
        <v>1</v>
      </c>
      <c r="G27" s="178">
        <v>27</v>
      </c>
      <c r="H27" s="179">
        <v>17</v>
      </c>
      <c r="I27" s="28">
        <f t="shared" si="0"/>
        <v>44</v>
      </c>
      <c r="J27" s="177">
        <v>1</v>
      </c>
      <c r="K27" s="178">
        <v>23</v>
      </c>
      <c r="L27" s="179">
        <v>19</v>
      </c>
      <c r="M27" s="28">
        <f t="shared" si="1"/>
        <v>42</v>
      </c>
      <c r="N27" s="177">
        <v>1</v>
      </c>
      <c r="O27" s="178">
        <v>26</v>
      </c>
      <c r="P27" s="179">
        <v>17</v>
      </c>
      <c r="Q27" s="28">
        <f t="shared" si="2"/>
        <v>43</v>
      </c>
      <c r="R27" s="177">
        <v>1</v>
      </c>
      <c r="S27" s="178">
        <v>29</v>
      </c>
      <c r="T27" s="179">
        <v>21</v>
      </c>
      <c r="U27" s="28">
        <f t="shared" si="3"/>
        <v>50</v>
      </c>
      <c r="V27" s="177">
        <v>1</v>
      </c>
      <c r="W27" s="178">
        <v>25</v>
      </c>
      <c r="X27" s="179">
        <v>18</v>
      </c>
      <c r="Y27" s="28">
        <f t="shared" si="4"/>
        <v>43</v>
      </c>
      <c r="Z27" s="164">
        <f t="shared" si="45"/>
        <v>130</v>
      </c>
      <c r="AA27" s="165">
        <f t="shared" si="45"/>
        <v>92</v>
      </c>
      <c r="AB27" s="28">
        <f t="shared" si="5"/>
        <v>222</v>
      </c>
      <c r="AC27" s="177">
        <v>1</v>
      </c>
      <c r="AD27" s="178">
        <v>14</v>
      </c>
      <c r="AE27" s="179">
        <v>32</v>
      </c>
      <c r="AF27" s="28">
        <f t="shared" si="6"/>
        <v>46</v>
      </c>
      <c r="AG27" s="177">
        <v>1</v>
      </c>
      <c r="AH27" s="178">
        <v>23</v>
      </c>
      <c r="AI27" s="179">
        <v>21</v>
      </c>
      <c r="AJ27" s="28">
        <f t="shared" si="7"/>
        <v>44</v>
      </c>
      <c r="AK27" s="177">
        <v>1</v>
      </c>
      <c r="AL27" s="178">
        <v>20</v>
      </c>
      <c r="AM27" s="179">
        <v>23</v>
      </c>
      <c r="AN27" s="28">
        <f t="shared" si="8"/>
        <v>43</v>
      </c>
      <c r="AO27" s="164">
        <f t="shared" si="46"/>
        <v>57</v>
      </c>
      <c r="AP27" s="165">
        <f t="shared" si="46"/>
        <v>76</v>
      </c>
      <c r="AQ27" s="28">
        <f t="shared" si="9"/>
        <v>133</v>
      </c>
      <c r="AR27" s="177">
        <v>1</v>
      </c>
      <c r="AS27" s="178">
        <v>23</v>
      </c>
      <c r="AT27" s="179">
        <v>21</v>
      </c>
      <c r="AU27" s="28">
        <f t="shared" si="10"/>
        <v>44</v>
      </c>
      <c r="AV27" s="177">
        <v>1</v>
      </c>
      <c r="AW27" s="178">
        <v>24</v>
      </c>
      <c r="AX27" s="179">
        <v>23</v>
      </c>
      <c r="AY27" s="28">
        <f t="shared" si="11"/>
        <v>47</v>
      </c>
      <c r="AZ27" s="164">
        <f t="shared" si="47"/>
        <v>47</v>
      </c>
      <c r="BA27" s="165">
        <f t="shared" si="47"/>
        <v>44</v>
      </c>
      <c r="BB27" s="28">
        <f t="shared" si="12"/>
        <v>91</v>
      </c>
      <c r="BC27" s="177">
        <v>1</v>
      </c>
      <c r="BD27" s="179">
        <v>27</v>
      </c>
      <c r="BE27" s="177">
        <v>0</v>
      </c>
      <c r="BF27" s="179">
        <v>0</v>
      </c>
      <c r="BG27" s="177">
        <v>0</v>
      </c>
      <c r="BH27" s="179">
        <v>0</v>
      </c>
      <c r="BI27" s="31">
        <f t="shared" si="13"/>
        <v>27</v>
      </c>
      <c r="BJ27" s="178">
        <v>9</v>
      </c>
      <c r="BK27" s="179">
        <v>18</v>
      </c>
      <c r="BL27" s="31">
        <f t="shared" si="14"/>
        <v>27</v>
      </c>
      <c r="BM27" s="177">
        <v>1</v>
      </c>
      <c r="BN27" s="179">
        <v>25</v>
      </c>
      <c r="BO27" s="177">
        <v>0</v>
      </c>
      <c r="BP27" s="179">
        <v>0</v>
      </c>
      <c r="BQ27" s="177">
        <v>0</v>
      </c>
      <c r="BR27" s="179">
        <v>0</v>
      </c>
      <c r="BS27" s="31">
        <f t="shared" si="15"/>
        <v>25</v>
      </c>
      <c r="BT27" s="178">
        <v>15</v>
      </c>
      <c r="BU27" s="179">
        <v>10</v>
      </c>
      <c r="BV27" s="31">
        <f t="shared" si="16"/>
        <v>25</v>
      </c>
      <c r="BW27" s="164">
        <f t="shared" si="48"/>
        <v>24</v>
      </c>
      <c r="BX27" s="165">
        <f t="shared" si="48"/>
        <v>28</v>
      </c>
      <c r="BY27" s="28">
        <f t="shared" si="18"/>
        <v>52</v>
      </c>
      <c r="BZ27" s="180">
        <v>24</v>
      </c>
      <c r="CA27" s="179">
        <v>33</v>
      </c>
      <c r="CB27" s="180">
        <v>60</v>
      </c>
      <c r="CC27" s="179">
        <v>63</v>
      </c>
      <c r="CD27" s="180">
        <v>4</v>
      </c>
      <c r="CE27" s="179">
        <v>2</v>
      </c>
      <c r="CF27" s="180">
        <v>0</v>
      </c>
      <c r="CG27" s="179">
        <v>0</v>
      </c>
      <c r="CH27" s="180">
        <v>150</v>
      </c>
      <c r="CI27" s="179">
        <v>128</v>
      </c>
      <c r="CJ27" s="180">
        <v>6</v>
      </c>
      <c r="CK27" s="179">
        <v>1</v>
      </c>
      <c r="CL27" s="180">
        <v>14</v>
      </c>
      <c r="CM27" s="179">
        <v>13</v>
      </c>
      <c r="CN27" s="32">
        <f t="shared" si="19"/>
        <v>258</v>
      </c>
      <c r="CO27" s="32">
        <f t="shared" si="20"/>
        <v>240</v>
      </c>
      <c r="CP27" s="33">
        <f t="shared" si="21"/>
        <v>498</v>
      </c>
      <c r="CQ27" s="166">
        <f t="shared" si="49"/>
        <v>258</v>
      </c>
      <c r="CR27" s="166">
        <f t="shared" si="49"/>
        <v>240</v>
      </c>
      <c r="CS27" s="34">
        <f t="shared" si="23"/>
        <v>498</v>
      </c>
      <c r="CT27" s="181">
        <v>52</v>
      </c>
      <c r="CU27" s="182">
        <v>56</v>
      </c>
      <c r="CV27" s="35">
        <f t="shared" si="24"/>
        <v>108</v>
      </c>
      <c r="CW27" s="181">
        <v>26</v>
      </c>
      <c r="CX27" s="182">
        <v>20</v>
      </c>
      <c r="CY27" s="35">
        <f t="shared" si="25"/>
        <v>46</v>
      </c>
      <c r="CZ27" s="181">
        <v>96</v>
      </c>
      <c r="DA27" s="183">
        <v>88</v>
      </c>
      <c r="DB27" s="35">
        <f t="shared" si="26"/>
        <v>184</v>
      </c>
      <c r="DC27" s="181">
        <v>22</v>
      </c>
      <c r="DD27" s="183">
        <v>13</v>
      </c>
      <c r="DE27" s="35">
        <f t="shared" si="27"/>
        <v>35</v>
      </c>
      <c r="DF27" s="181">
        <v>62</v>
      </c>
      <c r="DG27" s="183">
        <v>63</v>
      </c>
      <c r="DH27" s="35">
        <f t="shared" si="28"/>
        <v>125</v>
      </c>
      <c r="DI27" s="181"/>
      <c r="DJ27" s="183"/>
      <c r="DK27" s="35">
        <f t="shared" si="29"/>
        <v>0</v>
      </c>
      <c r="DL27" s="167">
        <f t="shared" si="30"/>
        <v>258</v>
      </c>
      <c r="DM27" s="168">
        <f t="shared" si="31"/>
        <v>240</v>
      </c>
      <c r="DN27" s="28">
        <f t="shared" si="32"/>
        <v>498</v>
      </c>
      <c r="DO27" s="201"/>
      <c r="DP27" s="28">
        <f t="shared" si="33"/>
        <v>0</v>
      </c>
      <c r="DQ27" s="28">
        <f t="shared" si="34"/>
        <v>0</v>
      </c>
      <c r="DR27" s="36">
        <f t="shared" si="35"/>
        <v>498</v>
      </c>
      <c r="DS27" s="29">
        <f t="shared" si="36"/>
        <v>498</v>
      </c>
      <c r="DT27" s="30">
        <f t="shared" si="37"/>
        <v>0</v>
      </c>
      <c r="DU27" s="30">
        <f t="shared" si="38"/>
        <v>0</v>
      </c>
      <c r="DV27" s="28">
        <f t="shared" si="39"/>
        <v>0</v>
      </c>
      <c r="DW27" s="28">
        <f t="shared" si="40"/>
        <v>0</v>
      </c>
      <c r="DX27" s="161"/>
      <c r="DY27" s="161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1"/>
      <c r="HH27" s="99"/>
    </row>
    <row r="28" spans="1:216" s="23" customFormat="1" ht="21" customHeight="1">
      <c r="A28" s="158">
        <v>25</v>
      </c>
      <c r="B28" s="158">
        <v>1794</v>
      </c>
      <c r="C28" s="170" t="s">
        <v>100</v>
      </c>
      <c r="D28" s="171" t="s">
        <v>64</v>
      </c>
      <c r="E28" s="172" t="s">
        <v>65</v>
      </c>
      <c r="F28" s="177">
        <v>4</v>
      </c>
      <c r="G28" s="162">
        <v>119</v>
      </c>
      <c r="H28" s="163">
        <v>94</v>
      </c>
      <c r="I28" s="28">
        <f t="shared" si="0"/>
        <v>213</v>
      </c>
      <c r="J28" s="177">
        <v>4</v>
      </c>
      <c r="K28" s="178">
        <v>112</v>
      </c>
      <c r="L28" s="163">
        <v>103</v>
      </c>
      <c r="M28" s="28">
        <f t="shared" si="1"/>
        <v>215</v>
      </c>
      <c r="N28" s="177">
        <v>4</v>
      </c>
      <c r="O28" s="178">
        <v>119</v>
      </c>
      <c r="P28" s="179">
        <v>112</v>
      </c>
      <c r="Q28" s="28">
        <f t="shared" si="2"/>
        <v>231</v>
      </c>
      <c r="R28" s="177">
        <v>4</v>
      </c>
      <c r="S28" s="178">
        <v>123</v>
      </c>
      <c r="T28" s="179">
        <v>124</v>
      </c>
      <c r="U28" s="28">
        <f t="shared" si="3"/>
        <v>247</v>
      </c>
      <c r="V28" s="177">
        <v>4</v>
      </c>
      <c r="W28" s="178">
        <v>132</v>
      </c>
      <c r="X28" s="179">
        <v>118</v>
      </c>
      <c r="Y28" s="28">
        <f t="shared" si="4"/>
        <v>250</v>
      </c>
      <c r="Z28" s="164">
        <f t="shared" si="45"/>
        <v>605</v>
      </c>
      <c r="AA28" s="165">
        <f t="shared" si="45"/>
        <v>551</v>
      </c>
      <c r="AB28" s="28">
        <f t="shared" si="5"/>
        <v>1156</v>
      </c>
      <c r="AC28" s="177">
        <v>4</v>
      </c>
      <c r="AD28" s="178">
        <v>116</v>
      </c>
      <c r="AE28" s="179">
        <v>120</v>
      </c>
      <c r="AF28" s="28">
        <f t="shared" si="6"/>
        <v>236</v>
      </c>
      <c r="AG28" s="177">
        <v>4</v>
      </c>
      <c r="AH28" s="178">
        <v>127</v>
      </c>
      <c r="AI28" s="179">
        <v>112</v>
      </c>
      <c r="AJ28" s="28">
        <f t="shared" si="7"/>
        <v>239</v>
      </c>
      <c r="AK28" s="177">
        <v>4</v>
      </c>
      <c r="AL28" s="178">
        <v>131</v>
      </c>
      <c r="AM28" s="179">
        <v>85</v>
      </c>
      <c r="AN28" s="28">
        <f t="shared" si="8"/>
        <v>216</v>
      </c>
      <c r="AO28" s="164">
        <f t="shared" si="46"/>
        <v>374</v>
      </c>
      <c r="AP28" s="165">
        <f t="shared" si="46"/>
        <v>317</v>
      </c>
      <c r="AQ28" s="28">
        <f t="shared" si="9"/>
        <v>691</v>
      </c>
      <c r="AR28" s="177">
        <v>4</v>
      </c>
      <c r="AS28" s="178">
        <v>106</v>
      </c>
      <c r="AT28" s="179">
        <v>113</v>
      </c>
      <c r="AU28" s="28">
        <f t="shared" si="10"/>
        <v>219</v>
      </c>
      <c r="AV28" s="177">
        <v>4</v>
      </c>
      <c r="AW28" s="178">
        <v>126</v>
      </c>
      <c r="AX28" s="179">
        <v>108</v>
      </c>
      <c r="AY28" s="28">
        <f t="shared" si="11"/>
        <v>234</v>
      </c>
      <c r="AZ28" s="164">
        <f t="shared" si="47"/>
        <v>232</v>
      </c>
      <c r="BA28" s="165">
        <f t="shared" si="47"/>
        <v>221</v>
      </c>
      <c r="BB28" s="28">
        <f t="shared" si="12"/>
        <v>453</v>
      </c>
      <c r="BC28" s="177">
        <v>2</v>
      </c>
      <c r="BD28" s="179">
        <v>106</v>
      </c>
      <c r="BE28" s="177">
        <v>1</v>
      </c>
      <c r="BF28" s="179">
        <v>42</v>
      </c>
      <c r="BG28" s="177">
        <v>1</v>
      </c>
      <c r="BH28" s="179">
        <v>47</v>
      </c>
      <c r="BI28" s="31">
        <f t="shared" si="13"/>
        <v>195</v>
      </c>
      <c r="BJ28" s="178">
        <v>92</v>
      </c>
      <c r="BK28" s="179">
        <v>103</v>
      </c>
      <c r="BL28" s="31">
        <f t="shared" si="14"/>
        <v>195</v>
      </c>
      <c r="BM28" s="177">
        <v>2</v>
      </c>
      <c r="BN28" s="179">
        <v>105</v>
      </c>
      <c r="BO28" s="177">
        <v>1</v>
      </c>
      <c r="BP28" s="179">
        <v>49</v>
      </c>
      <c r="BQ28" s="177">
        <v>1</v>
      </c>
      <c r="BR28" s="179">
        <v>39</v>
      </c>
      <c r="BS28" s="31">
        <f t="shared" si="15"/>
        <v>193</v>
      </c>
      <c r="BT28" s="178">
        <v>82</v>
      </c>
      <c r="BU28" s="179">
        <v>111</v>
      </c>
      <c r="BV28" s="31">
        <f t="shared" si="16"/>
        <v>193</v>
      </c>
      <c r="BW28" s="164">
        <f t="shared" si="48"/>
        <v>174</v>
      </c>
      <c r="BX28" s="165">
        <f t="shared" si="48"/>
        <v>214</v>
      </c>
      <c r="BY28" s="28">
        <f t="shared" si="18"/>
        <v>388</v>
      </c>
      <c r="BZ28" s="180">
        <v>372</v>
      </c>
      <c r="CA28" s="179">
        <v>323</v>
      </c>
      <c r="CB28" s="180">
        <v>286</v>
      </c>
      <c r="CC28" s="179">
        <v>281</v>
      </c>
      <c r="CD28" s="180">
        <v>36</v>
      </c>
      <c r="CE28" s="179">
        <v>27</v>
      </c>
      <c r="CF28" s="180">
        <v>10</v>
      </c>
      <c r="CG28" s="179">
        <v>17</v>
      </c>
      <c r="CH28" s="180">
        <v>623</v>
      </c>
      <c r="CI28" s="179">
        <v>583</v>
      </c>
      <c r="CJ28" s="180">
        <v>35</v>
      </c>
      <c r="CK28" s="179">
        <v>46</v>
      </c>
      <c r="CL28" s="180">
        <v>23</v>
      </c>
      <c r="CM28" s="179">
        <v>26</v>
      </c>
      <c r="CN28" s="32">
        <f t="shared" si="19"/>
        <v>1385</v>
      </c>
      <c r="CO28" s="32">
        <f t="shared" si="20"/>
        <v>1303</v>
      </c>
      <c r="CP28" s="33">
        <f t="shared" si="21"/>
        <v>2688</v>
      </c>
      <c r="CQ28" s="166">
        <f t="shared" si="49"/>
        <v>1385</v>
      </c>
      <c r="CR28" s="166">
        <f t="shared" si="49"/>
        <v>1303</v>
      </c>
      <c r="CS28" s="34">
        <f t="shared" si="23"/>
        <v>2688</v>
      </c>
      <c r="CT28" s="181">
        <v>540</v>
      </c>
      <c r="CU28" s="182">
        <v>561</v>
      </c>
      <c r="CV28" s="35">
        <f t="shared" si="24"/>
        <v>1101</v>
      </c>
      <c r="CW28" s="181">
        <v>95</v>
      </c>
      <c r="CX28" s="182">
        <v>77</v>
      </c>
      <c r="CY28" s="35">
        <f t="shared" si="25"/>
        <v>172</v>
      </c>
      <c r="CZ28" s="181">
        <v>261</v>
      </c>
      <c r="DA28" s="183">
        <v>248</v>
      </c>
      <c r="DB28" s="35">
        <f t="shared" si="26"/>
        <v>509</v>
      </c>
      <c r="DC28" s="181">
        <v>47</v>
      </c>
      <c r="DD28" s="183">
        <v>55</v>
      </c>
      <c r="DE28" s="35">
        <f t="shared" si="27"/>
        <v>102</v>
      </c>
      <c r="DF28" s="181">
        <v>442</v>
      </c>
      <c r="DG28" s="183">
        <v>362</v>
      </c>
      <c r="DH28" s="35">
        <f t="shared" si="28"/>
        <v>804</v>
      </c>
      <c r="DI28" s="181"/>
      <c r="DJ28" s="183"/>
      <c r="DK28" s="35">
        <f t="shared" si="29"/>
        <v>0</v>
      </c>
      <c r="DL28" s="167">
        <f t="shared" si="30"/>
        <v>1385</v>
      </c>
      <c r="DM28" s="168">
        <f t="shared" si="31"/>
        <v>1303</v>
      </c>
      <c r="DN28" s="28">
        <f t="shared" si="32"/>
        <v>2688</v>
      </c>
      <c r="DO28" s="201"/>
      <c r="DP28" s="28">
        <f t="shared" si="33"/>
        <v>0</v>
      </c>
      <c r="DQ28" s="28">
        <f t="shared" si="34"/>
        <v>0</v>
      </c>
      <c r="DR28" s="36">
        <f t="shared" si="35"/>
        <v>2688</v>
      </c>
      <c r="DS28" s="29">
        <f t="shared" si="36"/>
        <v>2688</v>
      </c>
      <c r="DT28" s="30">
        <f t="shared" si="37"/>
        <v>0</v>
      </c>
      <c r="DU28" s="30">
        <f t="shared" si="38"/>
        <v>0</v>
      </c>
      <c r="DV28" s="28">
        <f t="shared" si="39"/>
        <v>0</v>
      </c>
      <c r="DW28" s="28">
        <f t="shared" si="40"/>
        <v>0</v>
      </c>
      <c r="DX28" s="161"/>
      <c r="DY28" s="161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4"/>
      <c r="HH28" s="105"/>
    </row>
    <row r="29" spans="1:216" s="23" customFormat="1" ht="21" customHeight="1">
      <c r="A29" s="158">
        <v>26</v>
      </c>
      <c r="B29" s="158">
        <v>1936</v>
      </c>
      <c r="C29" s="170" t="s">
        <v>69</v>
      </c>
      <c r="D29" s="171" t="s">
        <v>64</v>
      </c>
      <c r="E29" s="172" t="s">
        <v>65</v>
      </c>
      <c r="F29" s="177">
        <v>3</v>
      </c>
      <c r="G29" s="162">
        <v>87</v>
      </c>
      <c r="H29" s="163">
        <v>85</v>
      </c>
      <c r="I29" s="28">
        <f t="shared" si="0"/>
        <v>172</v>
      </c>
      <c r="J29" s="177">
        <v>3</v>
      </c>
      <c r="K29" s="178">
        <v>87</v>
      </c>
      <c r="L29" s="163">
        <v>87</v>
      </c>
      <c r="M29" s="28">
        <f t="shared" si="1"/>
        <v>174</v>
      </c>
      <c r="N29" s="177">
        <v>4</v>
      </c>
      <c r="O29" s="178">
        <v>110</v>
      </c>
      <c r="P29" s="163">
        <v>112</v>
      </c>
      <c r="Q29" s="28">
        <f t="shared" si="2"/>
        <v>222</v>
      </c>
      <c r="R29" s="177">
        <v>4</v>
      </c>
      <c r="S29" s="178">
        <v>117</v>
      </c>
      <c r="T29" s="163">
        <v>105</v>
      </c>
      <c r="U29" s="28">
        <f t="shared" si="3"/>
        <v>222</v>
      </c>
      <c r="V29" s="177">
        <v>3</v>
      </c>
      <c r="W29" s="178">
        <v>103</v>
      </c>
      <c r="X29" s="179">
        <v>85</v>
      </c>
      <c r="Y29" s="28">
        <f t="shared" si="4"/>
        <v>188</v>
      </c>
      <c r="Z29" s="164">
        <v>504</v>
      </c>
      <c r="AA29" s="165">
        <v>474</v>
      </c>
      <c r="AB29" s="28">
        <f t="shared" si="5"/>
        <v>978</v>
      </c>
      <c r="AC29" s="177">
        <v>3</v>
      </c>
      <c r="AD29" s="178">
        <v>80</v>
      </c>
      <c r="AE29" s="179">
        <v>97</v>
      </c>
      <c r="AF29" s="28">
        <f t="shared" si="6"/>
        <v>177</v>
      </c>
      <c r="AG29" s="177">
        <v>3</v>
      </c>
      <c r="AH29" s="178">
        <v>91</v>
      </c>
      <c r="AI29" s="179">
        <v>84</v>
      </c>
      <c r="AJ29" s="28">
        <f t="shared" si="7"/>
        <v>175</v>
      </c>
      <c r="AK29" s="177">
        <v>3</v>
      </c>
      <c r="AL29" s="178">
        <v>90</v>
      </c>
      <c r="AM29" s="179">
        <v>78</v>
      </c>
      <c r="AN29" s="28">
        <f t="shared" si="8"/>
        <v>168</v>
      </c>
      <c r="AO29" s="164">
        <f t="shared" si="46"/>
        <v>261</v>
      </c>
      <c r="AP29" s="165">
        <f t="shared" si="46"/>
        <v>259</v>
      </c>
      <c r="AQ29" s="28">
        <f t="shared" si="9"/>
        <v>520</v>
      </c>
      <c r="AR29" s="177">
        <v>3</v>
      </c>
      <c r="AS29" s="178">
        <v>74</v>
      </c>
      <c r="AT29" s="179">
        <v>89</v>
      </c>
      <c r="AU29" s="28">
        <f t="shared" si="10"/>
        <v>163</v>
      </c>
      <c r="AV29" s="177">
        <v>3</v>
      </c>
      <c r="AW29" s="178">
        <v>90</v>
      </c>
      <c r="AX29" s="179">
        <v>68</v>
      </c>
      <c r="AY29" s="28">
        <f t="shared" si="11"/>
        <v>158</v>
      </c>
      <c r="AZ29" s="164">
        <f t="shared" si="47"/>
        <v>164</v>
      </c>
      <c r="BA29" s="165">
        <f t="shared" si="47"/>
        <v>157</v>
      </c>
      <c r="BB29" s="28">
        <f t="shared" si="12"/>
        <v>321</v>
      </c>
      <c r="BC29" s="177">
        <v>1</v>
      </c>
      <c r="BD29" s="179">
        <v>51</v>
      </c>
      <c r="BE29" s="177">
        <v>1</v>
      </c>
      <c r="BF29" s="179">
        <v>39</v>
      </c>
      <c r="BG29" s="177">
        <v>0</v>
      </c>
      <c r="BH29" s="179">
        <v>0</v>
      </c>
      <c r="BI29" s="31">
        <f t="shared" si="13"/>
        <v>90</v>
      </c>
      <c r="BJ29" s="178">
        <v>42</v>
      </c>
      <c r="BK29" s="179">
        <v>48</v>
      </c>
      <c r="BL29" s="31">
        <f t="shared" si="14"/>
        <v>90</v>
      </c>
      <c r="BM29" s="177">
        <v>1</v>
      </c>
      <c r="BN29" s="179">
        <v>55</v>
      </c>
      <c r="BO29" s="177">
        <v>1</v>
      </c>
      <c r="BP29" s="179">
        <v>38</v>
      </c>
      <c r="BQ29" s="177">
        <v>0</v>
      </c>
      <c r="BR29" s="179">
        <v>0</v>
      </c>
      <c r="BS29" s="31">
        <f t="shared" si="15"/>
        <v>93</v>
      </c>
      <c r="BT29" s="178">
        <v>37</v>
      </c>
      <c r="BU29" s="179">
        <v>56</v>
      </c>
      <c r="BV29" s="31">
        <f t="shared" si="16"/>
        <v>93</v>
      </c>
      <c r="BW29" s="164">
        <f t="shared" si="48"/>
        <v>79</v>
      </c>
      <c r="BX29" s="165">
        <f t="shared" si="48"/>
        <v>104</v>
      </c>
      <c r="BY29" s="28">
        <f t="shared" si="18"/>
        <v>183</v>
      </c>
      <c r="BZ29" s="180">
        <v>383</v>
      </c>
      <c r="CA29" s="179">
        <v>391</v>
      </c>
      <c r="CB29" s="180">
        <v>189</v>
      </c>
      <c r="CC29" s="179">
        <v>173</v>
      </c>
      <c r="CD29" s="180">
        <v>6</v>
      </c>
      <c r="CE29" s="179">
        <v>6</v>
      </c>
      <c r="CF29" s="180">
        <v>9</v>
      </c>
      <c r="CG29" s="179">
        <v>9</v>
      </c>
      <c r="CH29" s="180">
        <v>377</v>
      </c>
      <c r="CI29" s="179">
        <v>370</v>
      </c>
      <c r="CJ29" s="180">
        <v>25</v>
      </c>
      <c r="CK29" s="179">
        <v>23</v>
      </c>
      <c r="CL29" s="180">
        <v>19</v>
      </c>
      <c r="CM29" s="179">
        <v>22</v>
      </c>
      <c r="CN29" s="32">
        <f t="shared" si="19"/>
        <v>1008</v>
      </c>
      <c r="CO29" s="32">
        <f t="shared" si="20"/>
        <v>994</v>
      </c>
      <c r="CP29" s="33">
        <f t="shared" si="21"/>
        <v>2002</v>
      </c>
      <c r="CQ29" s="166">
        <f t="shared" si="49"/>
        <v>1008</v>
      </c>
      <c r="CR29" s="166">
        <f t="shared" si="49"/>
        <v>994</v>
      </c>
      <c r="CS29" s="34">
        <f t="shared" si="23"/>
        <v>2002</v>
      </c>
      <c r="CT29" s="181">
        <v>482</v>
      </c>
      <c r="CU29" s="182">
        <v>464</v>
      </c>
      <c r="CV29" s="35">
        <f t="shared" si="24"/>
        <v>946</v>
      </c>
      <c r="CW29" s="181">
        <v>41</v>
      </c>
      <c r="CX29" s="182">
        <v>65</v>
      </c>
      <c r="CY29" s="35">
        <f t="shared" si="25"/>
        <v>106</v>
      </c>
      <c r="CZ29" s="181">
        <v>178</v>
      </c>
      <c r="DA29" s="183">
        <v>164</v>
      </c>
      <c r="DB29" s="35">
        <f t="shared" si="26"/>
        <v>342</v>
      </c>
      <c r="DC29" s="181">
        <v>37</v>
      </c>
      <c r="DD29" s="183">
        <v>41</v>
      </c>
      <c r="DE29" s="35">
        <f t="shared" si="27"/>
        <v>78</v>
      </c>
      <c r="DF29" s="181">
        <v>270</v>
      </c>
      <c r="DG29" s="183">
        <v>260</v>
      </c>
      <c r="DH29" s="35">
        <f t="shared" si="28"/>
        <v>530</v>
      </c>
      <c r="DI29" s="181">
        <v>0</v>
      </c>
      <c r="DJ29" s="183">
        <v>0</v>
      </c>
      <c r="DK29" s="35">
        <f t="shared" si="29"/>
        <v>0</v>
      </c>
      <c r="DL29" s="167">
        <f t="shared" si="30"/>
        <v>1008</v>
      </c>
      <c r="DM29" s="168">
        <f t="shared" si="31"/>
        <v>994</v>
      </c>
      <c r="DN29" s="28">
        <f t="shared" si="32"/>
        <v>2002</v>
      </c>
      <c r="DO29" s="201"/>
      <c r="DP29" s="28">
        <f t="shared" si="33"/>
        <v>0</v>
      </c>
      <c r="DQ29" s="28">
        <f t="shared" si="34"/>
        <v>0</v>
      </c>
      <c r="DR29" s="36">
        <f t="shared" si="35"/>
        <v>2002</v>
      </c>
      <c r="DS29" s="29">
        <f t="shared" si="36"/>
        <v>2002</v>
      </c>
      <c r="DT29" s="30">
        <f t="shared" si="37"/>
        <v>0</v>
      </c>
      <c r="DU29" s="30">
        <f t="shared" si="38"/>
        <v>0</v>
      </c>
      <c r="DV29" s="28">
        <f t="shared" si="39"/>
        <v>0</v>
      </c>
      <c r="DW29" s="28">
        <f t="shared" si="40"/>
        <v>0</v>
      </c>
      <c r="DX29" s="161"/>
      <c r="DY29" s="161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4"/>
      <c r="HH29" s="105"/>
    </row>
    <row r="30" spans="1:216" s="23" customFormat="1" ht="21" customHeight="1">
      <c r="A30" s="158">
        <v>27</v>
      </c>
      <c r="B30" s="175">
        <v>1796</v>
      </c>
      <c r="C30" s="170" t="s">
        <v>70</v>
      </c>
      <c r="D30" s="171" t="s">
        <v>64</v>
      </c>
      <c r="E30" s="172" t="s">
        <v>65</v>
      </c>
      <c r="F30" s="177">
        <v>2</v>
      </c>
      <c r="G30" s="178">
        <v>43</v>
      </c>
      <c r="H30" s="179">
        <v>40</v>
      </c>
      <c r="I30" s="28">
        <f t="shared" si="0"/>
        <v>83</v>
      </c>
      <c r="J30" s="177">
        <v>2</v>
      </c>
      <c r="K30" s="178">
        <v>46</v>
      </c>
      <c r="L30" s="179">
        <v>37</v>
      </c>
      <c r="M30" s="28">
        <f t="shared" si="1"/>
        <v>83</v>
      </c>
      <c r="N30" s="177">
        <v>2</v>
      </c>
      <c r="O30" s="178">
        <v>40</v>
      </c>
      <c r="P30" s="179">
        <v>39</v>
      </c>
      <c r="Q30" s="28">
        <f t="shared" si="2"/>
        <v>79</v>
      </c>
      <c r="R30" s="177">
        <v>2</v>
      </c>
      <c r="S30" s="178">
        <v>45</v>
      </c>
      <c r="T30" s="179">
        <v>35</v>
      </c>
      <c r="U30" s="28">
        <f t="shared" si="3"/>
        <v>80</v>
      </c>
      <c r="V30" s="177">
        <v>2</v>
      </c>
      <c r="W30" s="178">
        <v>44</v>
      </c>
      <c r="X30" s="179">
        <v>34</v>
      </c>
      <c r="Y30" s="28">
        <f t="shared" si="4"/>
        <v>78</v>
      </c>
      <c r="Z30" s="164">
        <f t="shared" si="45"/>
        <v>218</v>
      </c>
      <c r="AA30" s="165">
        <f t="shared" si="45"/>
        <v>185</v>
      </c>
      <c r="AB30" s="28">
        <f t="shared" si="5"/>
        <v>403</v>
      </c>
      <c r="AC30" s="177">
        <v>2</v>
      </c>
      <c r="AD30" s="178">
        <v>35</v>
      </c>
      <c r="AE30" s="179">
        <v>48</v>
      </c>
      <c r="AF30" s="28">
        <f t="shared" si="6"/>
        <v>83</v>
      </c>
      <c r="AG30" s="177">
        <v>2</v>
      </c>
      <c r="AH30" s="178">
        <v>40</v>
      </c>
      <c r="AI30" s="179">
        <v>41</v>
      </c>
      <c r="AJ30" s="28">
        <f t="shared" si="7"/>
        <v>81</v>
      </c>
      <c r="AK30" s="177">
        <v>2</v>
      </c>
      <c r="AL30" s="178">
        <v>44</v>
      </c>
      <c r="AM30" s="179">
        <v>32</v>
      </c>
      <c r="AN30" s="28">
        <f t="shared" si="8"/>
        <v>76</v>
      </c>
      <c r="AO30" s="164">
        <f t="shared" si="46"/>
        <v>119</v>
      </c>
      <c r="AP30" s="165">
        <f t="shared" si="46"/>
        <v>121</v>
      </c>
      <c r="AQ30" s="28">
        <f t="shared" si="9"/>
        <v>240</v>
      </c>
      <c r="AR30" s="177">
        <v>2</v>
      </c>
      <c r="AS30" s="178">
        <v>40</v>
      </c>
      <c r="AT30" s="179">
        <v>37</v>
      </c>
      <c r="AU30" s="28">
        <f t="shared" si="10"/>
        <v>77</v>
      </c>
      <c r="AV30" s="177">
        <v>2</v>
      </c>
      <c r="AW30" s="178">
        <v>37</v>
      </c>
      <c r="AX30" s="179">
        <v>41</v>
      </c>
      <c r="AY30" s="28">
        <f t="shared" si="11"/>
        <v>78</v>
      </c>
      <c r="AZ30" s="164">
        <f t="shared" si="47"/>
        <v>77</v>
      </c>
      <c r="BA30" s="165">
        <f t="shared" si="47"/>
        <v>78</v>
      </c>
      <c r="BB30" s="28">
        <f t="shared" si="12"/>
        <v>155</v>
      </c>
      <c r="BC30" s="177">
        <v>1</v>
      </c>
      <c r="BD30" s="179">
        <v>40</v>
      </c>
      <c r="BE30" s="177">
        <v>1</v>
      </c>
      <c r="BF30" s="179">
        <v>39</v>
      </c>
      <c r="BG30" s="177">
        <v>0</v>
      </c>
      <c r="BH30" s="179">
        <v>0</v>
      </c>
      <c r="BI30" s="31">
        <f t="shared" si="13"/>
        <v>79</v>
      </c>
      <c r="BJ30" s="178">
        <v>40</v>
      </c>
      <c r="BK30" s="179">
        <v>39</v>
      </c>
      <c r="BL30" s="31">
        <f t="shared" si="14"/>
        <v>79</v>
      </c>
      <c r="BM30" s="177">
        <v>1</v>
      </c>
      <c r="BN30" s="179">
        <v>38</v>
      </c>
      <c r="BO30" s="177">
        <v>1</v>
      </c>
      <c r="BP30" s="179">
        <v>22</v>
      </c>
      <c r="BQ30" s="177">
        <v>0</v>
      </c>
      <c r="BR30" s="179">
        <v>0</v>
      </c>
      <c r="BS30" s="31">
        <f t="shared" si="15"/>
        <v>60</v>
      </c>
      <c r="BT30" s="178">
        <v>32</v>
      </c>
      <c r="BU30" s="179">
        <v>28</v>
      </c>
      <c r="BV30" s="31">
        <f t="shared" si="16"/>
        <v>60</v>
      </c>
      <c r="BW30" s="164">
        <f t="shared" si="48"/>
        <v>72</v>
      </c>
      <c r="BX30" s="165">
        <f t="shared" si="48"/>
        <v>67</v>
      </c>
      <c r="BY30" s="28">
        <f t="shared" si="18"/>
        <v>139</v>
      </c>
      <c r="BZ30" s="180">
        <v>85</v>
      </c>
      <c r="CA30" s="179">
        <v>90</v>
      </c>
      <c r="CB30" s="180">
        <v>53</v>
      </c>
      <c r="CC30" s="179">
        <v>46</v>
      </c>
      <c r="CD30" s="180">
        <v>8</v>
      </c>
      <c r="CE30" s="179">
        <v>3</v>
      </c>
      <c r="CF30" s="180">
        <v>1</v>
      </c>
      <c r="CG30" s="179">
        <v>2</v>
      </c>
      <c r="CH30" s="180">
        <v>177</v>
      </c>
      <c r="CI30" s="179">
        <v>191</v>
      </c>
      <c r="CJ30" s="180">
        <v>111</v>
      </c>
      <c r="CK30" s="179">
        <v>80</v>
      </c>
      <c r="CL30" s="180">
        <v>51</v>
      </c>
      <c r="CM30" s="179">
        <v>39</v>
      </c>
      <c r="CN30" s="32">
        <f t="shared" si="19"/>
        <v>486</v>
      </c>
      <c r="CO30" s="32">
        <f t="shared" si="20"/>
        <v>451</v>
      </c>
      <c r="CP30" s="33">
        <f t="shared" si="21"/>
        <v>937</v>
      </c>
      <c r="CQ30" s="166">
        <f t="shared" si="49"/>
        <v>486</v>
      </c>
      <c r="CR30" s="166">
        <f t="shared" si="49"/>
        <v>451</v>
      </c>
      <c r="CS30" s="34">
        <f t="shared" si="23"/>
        <v>937</v>
      </c>
      <c r="CT30" s="181">
        <v>83</v>
      </c>
      <c r="CU30" s="182">
        <v>75</v>
      </c>
      <c r="CV30" s="35">
        <f t="shared" si="24"/>
        <v>158</v>
      </c>
      <c r="CW30" s="181">
        <v>10</v>
      </c>
      <c r="CX30" s="182">
        <v>10</v>
      </c>
      <c r="CY30" s="35">
        <f t="shared" si="25"/>
        <v>20</v>
      </c>
      <c r="CZ30" s="181">
        <v>68</v>
      </c>
      <c r="DA30" s="183">
        <v>61</v>
      </c>
      <c r="DB30" s="35">
        <f t="shared" si="26"/>
        <v>129</v>
      </c>
      <c r="DC30" s="181">
        <v>10</v>
      </c>
      <c r="DD30" s="183">
        <v>19</v>
      </c>
      <c r="DE30" s="35">
        <f t="shared" si="27"/>
        <v>29</v>
      </c>
      <c r="DF30" s="181">
        <v>315</v>
      </c>
      <c r="DG30" s="183">
        <v>286</v>
      </c>
      <c r="DH30" s="35">
        <f t="shared" si="28"/>
        <v>601</v>
      </c>
      <c r="DI30" s="181"/>
      <c r="DJ30" s="183"/>
      <c r="DK30" s="35">
        <f t="shared" si="29"/>
        <v>0</v>
      </c>
      <c r="DL30" s="167">
        <f t="shared" si="30"/>
        <v>486</v>
      </c>
      <c r="DM30" s="168">
        <f t="shared" si="31"/>
        <v>451</v>
      </c>
      <c r="DN30" s="28">
        <f t="shared" si="32"/>
        <v>937</v>
      </c>
      <c r="DO30" s="201"/>
      <c r="DP30" s="28">
        <f t="shared" si="33"/>
        <v>0</v>
      </c>
      <c r="DQ30" s="28">
        <f t="shared" si="34"/>
        <v>0</v>
      </c>
      <c r="DR30" s="36">
        <f t="shared" si="35"/>
        <v>937</v>
      </c>
      <c r="DS30" s="29">
        <f t="shared" si="36"/>
        <v>937</v>
      </c>
      <c r="DT30" s="30">
        <f t="shared" si="37"/>
        <v>0</v>
      </c>
      <c r="DU30" s="30">
        <f t="shared" si="38"/>
        <v>0</v>
      </c>
      <c r="DV30" s="28">
        <f t="shared" si="39"/>
        <v>0</v>
      </c>
      <c r="DW30" s="28">
        <f t="shared" si="40"/>
        <v>0</v>
      </c>
      <c r="DX30" s="161"/>
      <c r="DY30" s="161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7"/>
      <c r="HH30" s="108"/>
    </row>
    <row r="31" spans="1:216" s="23" customFormat="1" ht="21" customHeight="1">
      <c r="A31" s="158">
        <v>28</v>
      </c>
      <c r="B31" s="158">
        <v>2147</v>
      </c>
      <c r="C31" s="170" t="s">
        <v>101</v>
      </c>
      <c r="D31" s="171" t="s">
        <v>64</v>
      </c>
      <c r="E31" s="172" t="s">
        <v>77</v>
      </c>
      <c r="F31" s="177">
        <v>1</v>
      </c>
      <c r="G31" s="178">
        <v>32</v>
      </c>
      <c r="H31" s="179">
        <v>16</v>
      </c>
      <c r="I31" s="28">
        <f t="shared" si="0"/>
        <v>48</v>
      </c>
      <c r="J31" s="177">
        <v>1</v>
      </c>
      <c r="K31" s="178">
        <v>21</v>
      </c>
      <c r="L31" s="179">
        <v>21</v>
      </c>
      <c r="M31" s="28">
        <f t="shared" si="1"/>
        <v>42</v>
      </c>
      <c r="N31" s="177">
        <v>1</v>
      </c>
      <c r="O31" s="178">
        <v>24</v>
      </c>
      <c r="P31" s="179">
        <v>31</v>
      </c>
      <c r="Q31" s="28">
        <f t="shared" si="2"/>
        <v>55</v>
      </c>
      <c r="R31" s="177">
        <v>1</v>
      </c>
      <c r="S31" s="178">
        <v>27</v>
      </c>
      <c r="T31" s="179">
        <v>23</v>
      </c>
      <c r="U31" s="28">
        <f t="shared" si="3"/>
        <v>50</v>
      </c>
      <c r="V31" s="177">
        <v>1</v>
      </c>
      <c r="W31" s="178">
        <v>25</v>
      </c>
      <c r="X31" s="179">
        <v>25</v>
      </c>
      <c r="Y31" s="28">
        <f t="shared" si="4"/>
        <v>50</v>
      </c>
      <c r="Z31" s="164">
        <f t="shared" si="45"/>
        <v>129</v>
      </c>
      <c r="AA31" s="165">
        <f t="shared" si="45"/>
        <v>116</v>
      </c>
      <c r="AB31" s="28">
        <f t="shared" si="5"/>
        <v>245</v>
      </c>
      <c r="AC31" s="177">
        <v>1</v>
      </c>
      <c r="AD31" s="178">
        <v>24</v>
      </c>
      <c r="AE31" s="179">
        <v>23</v>
      </c>
      <c r="AF31" s="28">
        <f t="shared" si="6"/>
        <v>47</v>
      </c>
      <c r="AG31" s="177">
        <v>1</v>
      </c>
      <c r="AH31" s="178">
        <v>24</v>
      </c>
      <c r="AI31" s="179">
        <v>24</v>
      </c>
      <c r="AJ31" s="28">
        <f t="shared" si="7"/>
        <v>48</v>
      </c>
      <c r="AK31" s="177">
        <v>1</v>
      </c>
      <c r="AL31" s="178">
        <v>27</v>
      </c>
      <c r="AM31" s="179">
        <v>23</v>
      </c>
      <c r="AN31" s="28">
        <f t="shared" si="8"/>
        <v>50</v>
      </c>
      <c r="AO31" s="164">
        <f t="shared" si="46"/>
        <v>75</v>
      </c>
      <c r="AP31" s="165">
        <f t="shared" si="46"/>
        <v>70</v>
      </c>
      <c r="AQ31" s="28">
        <f t="shared" si="9"/>
        <v>145</v>
      </c>
      <c r="AR31" s="177">
        <v>1</v>
      </c>
      <c r="AS31" s="178">
        <v>27</v>
      </c>
      <c r="AT31" s="179">
        <v>22</v>
      </c>
      <c r="AU31" s="28">
        <f t="shared" si="10"/>
        <v>49</v>
      </c>
      <c r="AV31" s="177">
        <v>1</v>
      </c>
      <c r="AW31" s="178">
        <v>26</v>
      </c>
      <c r="AX31" s="179">
        <v>23</v>
      </c>
      <c r="AY31" s="28">
        <f t="shared" si="11"/>
        <v>49</v>
      </c>
      <c r="AZ31" s="164">
        <f t="shared" si="47"/>
        <v>53</v>
      </c>
      <c r="BA31" s="165">
        <f t="shared" si="47"/>
        <v>45</v>
      </c>
      <c r="BB31" s="28">
        <f t="shared" si="12"/>
        <v>98</v>
      </c>
      <c r="BC31" s="177">
        <v>0</v>
      </c>
      <c r="BD31" s="179">
        <v>0</v>
      </c>
      <c r="BE31" s="177">
        <v>0</v>
      </c>
      <c r="BF31" s="179">
        <v>0</v>
      </c>
      <c r="BG31" s="177">
        <v>0</v>
      </c>
      <c r="BH31" s="179">
        <v>0</v>
      </c>
      <c r="BI31" s="31">
        <f t="shared" si="13"/>
        <v>0</v>
      </c>
      <c r="BJ31" s="178">
        <v>0</v>
      </c>
      <c r="BK31" s="179">
        <v>0</v>
      </c>
      <c r="BL31" s="31">
        <f t="shared" si="14"/>
        <v>0</v>
      </c>
      <c r="BM31" s="177">
        <v>0</v>
      </c>
      <c r="BN31" s="179">
        <v>0</v>
      </c>
      <c r="BO31" s="177">
        <v>0</v>
      </c>
      <c r="BP31" s="179">
        <v>0</v>
      </c>
      <c r="BQ31" s="177">
        <v>0</v>
      </c>
      <c r="BR31" s="179">
        <v>0</v>
      </c>
      <c r="BS31" s="31">
        <f t="shared" si="15"/>
        <v>0</v>
      </c>
      <c r="BT31" s="178">
        <v>0</v>
      </c>
      <c r="BU31" s="179">
        <v>0</v>
      </c>
      <c r="BV31" s="31">
        <f t="shared" si="16"/>
        <v>0</v>
      </c>
      <c r="BW31" s="164">
        <f t="shared" si="48"/>
        <v>0</v>
      </c>
      <c r="BX31" s="165">
        <f t="shared" si="48"/>
        <v>0</v>
      </c>
      <c r="BY31" s="28">
        <f t="shared" si="18"/>
        <v>0</v>
      </c>
      <c r="BZ31" s="180">
        <v>94</v>
      </c>
      <c r="CA31" s="179">
        <v>82</v>
      </c>
      <c r="CB31" s="180">
        <v>41</v>
      </c>
      <c r="CC31" s="179">
        <v>31</v>
      </c>
      <c r="CD31" s="180">
        <v>1</v>
      </c>
      <c r="CE31" s="179">
        <v>1</v>
      </c>
      <c r="CF31" s="180">
        <v>1</v>
      </c>
      <c r="CG31" s="179">
        <v>2</v>
      </c>
      <c r="CH31" s="180">
        <v>115</v>
      </c>
      <c r="CI31" s="179">
        <v>110</v>
      </c>
      <c r="CJ31" s="180">
        <v>3</v>
      </c>
      <c r="CK31" s="179">
        <v>5</v>
      </c>
      <c r="CL31" s="180">
        <v>2</v>
      </c>
      <c r="CM31" s="179">
        <v>0</v>
      </c>
      <c r="CN31" s="32">
        <f t="shared" si="19"/>
        <v>257</v>
      </c>
      <c r="CO31" s="32">
        <f t="shared" si="20"/>
        <v>231</v>
      </c>
      <c r="CP31" s="33">
        <f t="shared" si="21"/>
        <v>488</v>
      </c>
      <c r="CQ31" s="166">
        <f t="shared" si="49"/>
        <v>257</v>
      </c>
      <c r="CR31" s="166">
        <f t="shared" si="49"/>
        <v>231</v>
      </c>
      <c r="CS31" s="34">
        <f t="shared" si="23"/>
        <v>488</v>
      </c>
      <c r="CT31" s="181">
        <v>128</v>
      </c>
      <c r="CU31" s="182">
        <v>105</v>
      </c>
      <c r="CV31" s="35">
        <f t="shared" si="24"/>
        <v>233</v>
      </c>
      <c r="CW31" s="181">
        <v>23</v>
      </c>
      <c r="CX31" s="182">
        <v>16</v>
      </c>
      <c r="CY31" s="35">
        <f t="shared" si="25"/>
        <v>39</v>
      </c>
      <c r="CZ31" s="181">
        <v>60</v>
      </c>
      <c r="DA31" s="183">
        <v>61</v>
      </c>
      <c r="DB31" s="35">
        <f t="shared" si="26"/>
        <v>121</v>
      </c>
      <c r="DC31" s="181">
        <v>6</v>
      </c>
      <c r="DD31" s="183">
        <v>6</v>
      </c>
      <c r="DE31" s="35">
        <f t="shared" si="27"/>
        <v>12</v>
      </c>
      <c r="DF31" s="181">
        <v>40</v>
      </c>
      <c r="DG31" s="183">
        <v>43</v>
      </c>
      <c r="DH31" s="35">
        <f t="shared" si="28"/>
        <v>83</v>
      </c>
      <c r="DI31" s="181"/>
      <c r="DJ31" s="183"/>
      <c r="DK31" s="35">
        <f t="shared" si="29"/>
        <v>0</v>
      </c>
      <c r="DL31" s="167">
        <f t="shared" si="30"/>
        <v>257</v>
      </c>
      <c r="DM31" s="168">
        <f t="shared" si="31"/>
        <v>231</v>
      </c>
      <c r="DN31" s="28">
        <f t="shared" si="32"/>
        <v>488</v>
      </c>
      <c r="DO31" s="201"/>
      <c r="DP31" s="28">
        <f t="shared" si="33"/>
        <v>0</v>
      </c>
      <c r="DQ31" s="28">
        <f t="shared" si="34"/>
        <v>0</v>
      </c>
      <c r="DR31" s="36">
        <f t="shared" si="35"/>
        <v>488</v>
      </c>
      <c r="DS31" s="29">
        <f t="shared" si="36"/>
        <v>488</v>
      </c>
      <c r="DT31" s="30">
        <f t="shared" si="37"/>
        <v>0</v>
      </c>
      <c r="DU31" s="30">
        <f t="shared" si="38"/>
        <v>0</v>
      </c>
      <c r="DV31" s="28">
        <f t="shared" si="39"/>
        <v>0</v>
      </c>
      <c r="DW31" s="28">
        <f t="shared" si="40"/>
        <v>0</v>
      </c>
      <c r="DX31" s="161"/>
      <c r="DY31" s="161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0"/>
      <c r="HH31" s="108"/>
    </row>
    <row r="32" spans="1:216" s="23" customFormat="1" ht="21" customHeight="1">
      <c r="A32" s="158">
        <v>29</v>
      </c>
      <c r="B32" s="158">
        <v>2148</v>
      </c>
      <c r="C32" s="170" t="s">
        <v>102</v>
      </c>
      <c r="D32" s="171" t="s">
        <v>64</v>
      </c>
      <c r="E32" s="172" t="s">
        <v>65</v>
      </c>
      <c r="F32" s="199">
        <v>2</v>
      </c>
      <c r="G32" s="200">
        <v>56</v>
      </c>
      <c r="H32" s="201">
        <v>56</v>
      </c>
      <c r="I32" s="28">
        <f t="shared" si="0"/>
        <v>112</v>
      </c>
      <c r="J32" s="199">
        <v>2</v>
      </c>
      <c r="K32" s="200">
        <v>61</v>
      </c>
      <c r="L32" s="201">
        <v>42</v>
      </c>
      <c r="M32" s="28">
        <f t="shared" si="1"/>
        <v>103</v>
      </c>
      <c r="N32" s="199">
        <v>4</v>
      </c>
      <c r="O32" s="200">
        <v>101</v>
      </c>
      <c r="P32" s="201">
        <v>99</v>
      </c>
      <c r="Q32" s="28">
        <f t="shared" si="2"/>
        <v>200</v>
      </c>
      <c r="R32" s="199">
        <v>4</v>
      </c>
      <c r="S32" s="200">
        <v>92</v>
      </c>
      <c r="T32" s="201">
        <v>102</v>
      </c>
      <c r="U32" s="28">
        <f t="shared" si="3"/>
        <v>194</v>
      </c>
      <c r="V32" s="199">
        <v>2</v>
      </c>
      <c r="W32" s="200">
        <v>74</v>
      </c>
      <c r="X32" s="201">
        <v>48</v>
      </c>
      <c r="Y32" s="28">
        <f t="shared" si="4"/>
        <v>122</v>
      </c>
      <c r="Z32" s="164">
        <f t="shared" si="45"/>
        <v>384</v>
      </c>
      <c r="AA32" s="165">
        <f t="shared" si="45"/>
        <v>347</v>
      </c>
      <c r="AB32" s="28">
        <f t="shared" si="5"/>
        <v>731</v>
      </c>
      <c r="AC32" s="199">
        <v>2</v>
      </c>
      <c r="AD32" s="200">
        <v>57</v>
      </c>
      <c r="AE32" s="201">
        <v>66</v>
      </c>
      <c r="AF32" s="28">
        <f t="shared" si="6"/>
        <v>123</v>
      </c>
      <c r="AG32" s="199">
        <v>2</v>
      </c>
      <c r="AH32" s="200">
        <v>67</v>
      </c>
      <c r="AI32" s="201">
        <v>51</v>
      </c>
      <c r="AJ32" s="28">
        <f t="shared" si="7"/>
        <v>118</v>
      </c>
      <c r="AK32" s="199">
        <v>2</v>
      </c>
      <c r="AL32" s="200">
        <v>58</v>
      </c>
      <c r="AM32" s="201">
        <v>54</v>
      </c>
      <c r="AN32" s="28">
        <f t="shared" si="8"/>
        <v>112</v>
      </c>
      <c r="AO32" s="164">
        <f t="shared" si="46"/>
        <v>182</v>
      </c>
      <c r="AP32" s="165">
        <f t="shared" si="46"/>
        <v>171</v>
      </c>
      <c r="AQ32" s="28">
        <f t="shared" si="9"/>
        <v>353</v>
      </c>
      <c r="AR32" s="199">
        <v>2</v>
      </c>
      <c r="AS32" s="200">
        <v>49</v>
      </c>
      <c r="AT32" s="201">
        <v>60</v>
      </c>
      <c r="AU32" s="28">
        <f t="shared" si="10"/>
        <v>109</v>
      </c>
      <c r="AV32" s="199">
        <v>2</v>
      </c>
      <c r="AW32" s="200">
        <v>57</v>
      </c>
      <c r="AX32" s="201">
        <v>54</v>
      </c>
      <c r="AY32" s="28">
        <f t="shared" si="11"/>
        <v>111</v>
      </c>
      <c r="AZ32" s="164">
        <f t="shared" si="47"/>
        <v>106</v>
      </c>
      <c r="BA32" s="165">
        <f t="shared" si="47"/>
        <v>114</v>
      </c>
      <c r="BB32" s="28">
        <f t="shared" si="12"/>
        <v>220</v>
      </c>
      <c r="BC32" s="199">
        <v>2</v>
      </c>
      <c r="BD32" s="201">
        <v>83</v>
      </c>
      <c r="BE32" s="199">
        <v>1</v>
      </c>
      <c r="BF32" s="201">
        <v>39</v>
      </c>
      <c r="BG32" s="199">
        <v>0</v>
      </c>
      <c r="BH32" s="201">
        <v>0</v>
      </c>
      <c r="BI32" s="31">
        <f t="shared" si="13"/>
        <v>122</v>
      </c>
      <c r="BJ32" s="200">
        <v>51</v>
      </c>
      <c r="BK32" s="201">
        <v>71</v>
      </c>
      <c r="BL32" s="31">
        <f t="shared" si="14"/>
        <v>122</v>
      </c>
      <c r="BM32" s="199">
        <v>2</v>
      </c>
      <c r="BN32" s="201">
        <v>82</v>
      </c>
      <c r="BO32" s="199">
        <v>1</v>
      </c>
      <c r="BP32" s="201">
        <v>40</v>
      </c>
      <c r="BQ32" s="199">
        <v>0</v>
      </c>
      <c r="BR32" s="201">
        <v>0</v>
      </c>
      <c r="BS32" s="31">
        <f t="shared" si="15"/>
        <v>122</v>
      </c>
      <c r="BT32" s="200">
        <v>59</v>
      </c>
      <c r="BU32" s="201">
        <v>63</v>
      </c>
      <c r="BV32" s="31">
        <f t="shared" si="16"/>
        <v>122</v>
      </c>
      <c r="BW32" s="164">
        <f t="shared" si="48"/>
        <v>110</v>
      </c>
      <c r="BX32" s="165">
        <f t="shared" si="48"/>
        <v>134</v>
      </c>
      <c r="BY32" s="28">
        <f t="shared" si="18"/>
        <v>244</v>
      </c>
      <c r="BZ32" s="180">
        <v>221</v>
      </c>
      <c r="CA32" s="179">
        <v>223</v>
      </c>
      <c r="CB32" s="180">
        <v>123</v>
      </c>
      <c r="CC32" s="179">
        <v>104</v>
      </c>
      <c r="CD32" s="180">
        <v>14</v>
      </c>
      <c r="CE32" s="179">
        <v>9</v>
      </c>
      <c r="CF32" s="180">
        <v>2</v>
      </c>
      <c r="CG32" s="179">
        <v>1</v>
      </c>
      <c r="CH32" s="180">
        <v>303</v>
      </c>
      <c r="CI32" s="179">
        <v>297</v>
      </c>
      <c r="CJ32" s="180">
        <v>5</v>
      </c>
      <c r="CK32" s="179">
        <v>3</v>
      </c>
      <c r="CL32" s="180">
        <v>114</v>
      </c>
      <c r="CM32" s="179">
        <v>129</v>
      </c>
      <c r="CN32" s="32">
        <f t="shared" si="19"/>
        <v>782</v>
      </c>
      <c r="CO32" s="32">
        <f t="shared" si="20"/>
        <v>766</v>
      </c>
      <c r="CP32" s="33">
        <f t="shared" si="21"/>
        <v>1548</v>
      </c>
      <c r="CQ32" s="166">
        <f t="shared" si="49"/>
        <v>782</v>
      </c>
      <c r="CR32" s="166">
        <f t="shared" si="49"/>
        <v>766</v>
      </c>
      <c r="CS32" s="34">
        <f t="shared" si="23"/>
        <v>1548</v>
      </c>
      <c r="CT32" s="203">
        <v>337</v>
      </c>
      <c r="CU32" s="204">
        <v>328</v>
      </c>
      <c r="CV32" s="35">
        <f t="shared" si="24"/>
        <v>665</v>
      </c>
      <c r="CW32" s="203">
        <v>34</v>
      </c>
      <c r="CX32" s="204">
        <v>39</v>
      </c>
      <c r="CY32" s="35">
        <f t="shared" si="25"/>
        <v>73</v>
      </c>
      <c r="CZ32" s="203">
        <v>137</v>
      </c>
      <c r="DA32" s="205">
        <v>122</v>
      </c>
      <c r="DB32" s="35">
        <f t="shared" si="26"/>
        <v>259</v>
      </c>
      <c r="DC32" s="203">
        <v>37</v>
      </c>
      <c r="DD32" s="205">
        <v>31</v>
      </c>
      <c r="DE32" s="35">
        <f t="shared" si="27"/>
        <v>68</v>
      </c>
      <c r="DF32" s="203">
        <v>237</v>
      </c>
      <c r="DG32" s="205">
        <v>246</v>
      </c>
      <c r="DH32" s="35">
        <f t="shared" si="28"/>
        <v>483</v>
      </c>
      <c r="DI32" s="181"/>
      <c r="DJ32" s="183"/>
      <c r="DK32" s="35">
        <f t="shared" si="29"/>
        <v>0</v>
      </c>
      <c r="DL32" s="167">
        <f t="shared" si="30"/>
        <v>782</v>
      </c>
      <c r="DM32" s="168">
        <f t="shared" si="31"/>
        <v>766</v>
      </c>
      <c r="DN32" s="28">
        <f t="shared" si="32"/>
        <v>1548</v>
      </c>
      <c r="DO32" s="201"/>
      <c r="DP32" s="28">
        <f t="shared" si="33"/>
        <v>0</v>
      </c>
      <c r="DQ32" s="28">
        <f t="shared" si="34"/>
        <v>0</v>
      </c>
      <c r="DR32" s="36">
        <f t="shared" si="35"/>
        <v>1548</v>
      </c>
      <c r="DS32" s="29">
        <f t="shared" si="36"/>
        <v>1548</v>
      </c>
      <c r="DT32" s="30">
        <f t="shared" si="37"/>
        <v>0</v>
      </c>
      <c r="DU32" s="30">
        <f t="shared" si="38"/>
        <v>0</v>
      </c>
      <c r="DV32" s="28">
        <f t="shared" si="39"/>
        <v>0</v>
      </c>
      <c r="DW32" s="28">
        <f t="shared" si="40"/>
        <v>0</v>
      </c>
      <c r="DX32" s="161"/>
      <c r="DY32" s="161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3"/>
      <c r="HH32" s="114"/>
    </row>
    <row r="33" spans="1:216" s="23" customFormat="1" ht="21" customHeight="1">
      <c r="A33" s="158">
        <v>30</v>
      </c>
      <c r="B33" s="173" t="s">
        <v>125</v>
      </c>
      <c r="C33" s="170" t="s">
        <v>103</v>
      </c>
      <c r="D33" s="171" t="s">
        <v>64</v>
      </c>
      <c r="E33" s="172" t="s">
        <v>65</v>
      </c>
      <c r="F33" s="199">
        <v>3</v>
      </c>
      <c r="G33" s="200">
        <v>78</v>
      </c>
      <c r="H33" s="201">
        <v>61</v>
      </c>
      <c r="I33" s="28">
        <f t="shared" si="0"/>
        <v>139</v>
      </c>
      <c r="J33" s="199">
        <v>3</v>
      </c>
      <c r="K33" s="200">
        <v>81</v>
      </c>
      <c r="L33" s="201">
        <v>81</v>
      </c>
      <c r="M33" s="28">
        <f t="shared" si="1"/>
        <v>162</v>
      </c>
      <c r="N33" s="199">
        <v>3</v>
      </c>
      <c r="O33" s="200">
        <v>85</v>
      </c>
      <c r="P33" s="201">
        <v>56</v>
      </c>
      <c r="Q33" s="28">
        <f t="shared" si="2"/>
        <v>141</v>
      </c>
      <c r="R33" s="199">
        <v>3</v>
      </c>
      <c r="S33" s="200">
        <v>87</v>
      </c>
      <c r="T33" s="201">
        <v>70</v>
      </c>
      <c r="U33" s="28">
        <f t="shared" si="3"/>
        <v>157</v>
      </c>
      <c r="V33" s="199">
        <v>3</v>
      </c>
      <c r="W33" s="200">
        <v>73</v>
      </c>
      <c r="X33" s="201">
        <v>65</v>
      </c>
      <c r="Y33" s="28">
        <f t="shared" si="4"/>
        <v>138</v>
      </c>
      <c r="Z33" s="164">
        <f t="shared" si="45"/>
        <v>404</v>
      </c>
      <c r="AA33" s="165">
        <f t="shared" si="45"/>
        <v>333</v>
      </c>
      <c r="AB33" s="28">
        <f t="shared" si="5"/>
        <v>737</v>
      </c>
      <c r="AC33" s="199">
        <v>3</v>
      </c>
      <c r="AD33" s="200">
        <v>76</v>
      </c>
      <c r="AE33" s="201">
        <v>52</v>
      </c>
      <c r="AF33" s="28">
        <f t="shared" si="6"/>
        <v>128</v>
      </c>
      <c r="AG33" s="199">
        <v>3</v>
      </c>
      <c r="AH33" s="200">
        <v>73</v>
      </c>
      <c r="AI33" s="201">
        <v>50</v>
      </c>
      <c r="AJ33" s="28">
        <f t="shared" si="7"/>
        <v>123</v>
      </c>
      <c r="AK33" s="199">
        <v>3</v>
      </c>
      <c r="AL33" s="200">
        <v>75</v>
      </c>
      <c r="AM33" s="201">
        <v>43</v>
      </c>
      <c r="AN33" s="28">
        <f t="shared" si="8"/>
        <v>118</v>
      </c>
      <c r="AO33" s="164">
        <f t="shared" si="46"/>
        <v>224</v>
      </c>
      <c r="AP33" s="165">
        <f t="shared" si="46"/>
        <v>145</v>
      </c>
      <c r="AQ33" s="28">
        <f t="shared" si="9"/>
        <v>369</v>
      </c>
      <c r="AR33" s="199">
        <v>2</v>
      </c>
      <c r="AS33" s="200">
        <v>59</v>
      </c>
      <c r="AT33" s="201">
        <v>52</v>
      </c>
      <c r="AU33" s="28">
        <f t="shared" si="10"/>
        <v>111</v>
      </c>
      <c r="AV33" s="199">
        <v>2</v>
      </c>
      <c r="AW33" s="200">
        <v>42</v>
      </c>
      <c r="AX33" s="201">
        <v>35</v>
      </c>
      <c r="AY33" s="28">
        <f t="shared" si="11"/>
        <v>77</v>
      </c>
      <c r="AZ33" s="164">
        <f t="shared" si="47"/>
        <v>101</v>
      </c>
      <c r="BA33" s="165">
        <f t="shared" si="47"/>
        <v>87</v>
      </c>
      <c r="BB33" s="28">
        <f t="shared" si="12"/>
        <v>188</v>
      </c>
      <c r="BC33" s="199">
        <v>1</v>
      </c>
      <c r="BD33" s="201">
        <v>31</v>
      </c>
      <c r="BE33" s="199">
        <v>0</v>
      </c>
      <c r="BF33" s="201">
        <v>0</v>
      </c>
      <c r="BG33" s="199">
        <v>0</v>
      </c>
      <c r="BH33" s="201">
        <v>0</v>
      </c>
      <c r="BI33" s="31">
        <f t="shared" si="13"/>
        <v>31</v>
      </c>
      <c r="BJ33" s="200">
        <v>15</v>
      </c>
      <c r="BK33" s="201">
        <v>16</v>
      </c>
      <c r="BL33" s="31">
        <f t="shared" si="14"/>
        <v>31</v>
      </c>
      <c r="BM33" s="199">
        <v>1</v>
      </c>
      <c r="BN33" s="201">
        <v>39</v>
      </c>
      <c r="BO33" s="199">
        <v>0</v>
      </c>
      <c r="BP33" s="201">
        <v>0</v>
      </c>
      <c r="BQ33" s="199">
        <v>0</v>
      </c>
      <c r="BR33" s="201">
        <v>0</v>
      </c>
      <c r="BS33" s="31">
        <f t="shared" si="15"/>
        <v>39</v>
      </c>
      <c r="BT33" s="200">
        <v>19</v>
      </c>
      <c r="BU33" s="201">
        <v>20</v>
      </c>
      <c r="BV33" s="31">
        <f t="shared" si="16"/>
        <v>39</v>
      </c>
      <c r="BW33" s="164">
        <f t="shared" si="48"/>
        <v>34</v>
      </c>
      <c r="BX33" s="165">
        <f t="shared" si="48"/>
        <v>36</v>
      </c>
      <c r="BY33" s="28">
        <f t="shared" si="18"/>
        <v>70</v>
      </c>
      <c r="BZ33" s="202">
        <v>358</v>
      </c>
      <c r="CA33" s="201">
        <v>321</v>
      </c>
      <c r="CB33" s="202">
        <v>120</v>
      </c>
      <c r="CC33" s="201">
        <v>95</v>
      </c>
      <c r="CD33" s="202">
        <v>25</v>
      </c>
      <c r="CE33" s="201">
        <v>18</v>
      </c>
      <c r="CF33" s="202">
        <v>1</v>
      </c>
      <c r="CG33" s="201">
        <v>0</v>
      </c>
      <c r="CH33" s="202">
        <v>226</v>
      </c>
      <c r="CI33" s="201">
        <v>111</v>
      </c>
      <c r="CJ33" s="202">
        <v>18</v>
      </c>
      <c r="CK33" s="201">
        <v>19</v>
      </c>
      <c r="CL33" s="202">
        <v>15</v>
      </c>
      <c r="CM33" s="201">
        <v>37</v>
      </c>
      <c r="CN33" s="32">
        <f t="shared" si="19"/>
        <v>763</v>
      </c>
      <c r="CO33" s="32">
        <f t="shared" si="20"/>
        <v>601</v>
      </c>
      <c r="CP33" s="33">
        <f t="shared" si="21"/>
        <v>1364</v>
      </c>
      <c r="CQ33" s="166">
        <f t="shared" si="49"/>
        <v>763</v>
      </c>
      <c r="CR33" s="166">
        <f t="shared" si="49"/>
        <v>601</v>
      </c>
      <c r="CS33" s="34">
        <f t="shared" si="23"/>
        <v>1364</v>
      </c>
      <c r="CT33" s="203">
        <v>368</v>
      </c>
      <c r="CU33" s="204">
        <v>291</v>
      </c>
      <c r="CV33" s="35">
        <f t="shared" si="24"/>
        <v>659</v>
      </c>
      <c r="CW33" s="203">
        <v>180</v>
      </c>
      <c r="CX33" s="204">
        <v>163</v>
      </c>
      <c r="CY33" s="35">
        <f t="shared" si="25"/>
        <v>343</v>
      </c>
      <c r="CZ33" s="203">
        <v>10</v>
      </c>
      <c r="DA33" s="205">
        <v>7</v>
      </c>
      <c r="DB33" s="35">
        <f t="shared" si="26"/>
        <v>17</v>
      </c>
      <c r="DC33" s="203">
        <v>34</v>
      </c>
      <c r="DD33" s="205">
        <v>31</v>
      </c>
      <c r="DE33" s="35">
        <f t="shared" si="27"/>
        <v>65</v>
      </c>
      <c r="DF33" s="203">
        <v>12</v>
      </c>
      <c r="DG33" s="205">
        <v>3</v>
      </c>
      <c r="DH33" s="35">
        <f t="shared" si="28"/>
        <v>15</v>
      </c>
      <c r="DI33" s="203">
        <v>159</v>
      </c>
      <c r="DJ33" s="205">
        <v>106</v>
      </c>
      <c r="DK33" s="35">
        <f t="shared" si="29"/>
        <v>265</v>
      </c>
      <c r="DL33" s="167">
        <f t="shared" si="30"/>
        <v>763</v>
      </c>
      <c r="DM33" s="168">
        <f t="shared" si="31"/>
        <v>601</v>
      </c>
      <c r="DN33" s="28">
        <f t="shared" si="32"/>
        <v>1364</v>
      </c>
      <c r="DO33" s="116"/>
      <c r="DP33" s="28">
        <f t="shared" si="33"/>
        <v>0</v>
      </c>
      <c r="DQ33" s="28">
        <f t="shared" si="34"/>
        <v>0</v>
      </c>
      <c r="DR33" s="36">
        <f t="shared" si="35"/>
        <v>1364</v>
      </c>
      <c r="DS33" s="29">
        <f t="shared" si="36"/>
        <v>1364</v>
      </c>
      <c r="DT33" s="30">
        <f t="shared" si="37"/>
        <v>0</v>
      </c>
      <c r="DU33" s="30">
        <f t="shared" si="38"/>
        <v>0</v>
      </c>
      <c r="DV33" s="28">
        <f t="shared" si="39"/>
        <v>0</v>
      </c>
      <c r="DW33" s="28">
        <f t="shared" si="40"/>
        <v>0</v>
      </c>
      <c r="DX33" s="161"/>
      <c r="DY33" s="161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3"/>
      <c r="HH33" s="114"/>
    </row>
    <row r="34" spans="1:216" s="23" customFormat="1" ht="21" customHeight="1">
      <c r="A34" s="158">
        <v>31</v>
      </c>
      <c r="B34" s="147">
        <v>1762</v>
      </c>
      <c r="C34" s="170" t="s">
        <v>71</v>
      </c>
      <c r="D34" s="171" t="s">
        <v>64</v>
      </c>
      <c r="E34" s="172" t="s">
        <v>65</v>
      </c>
      <c r="F34" s="177">
        <v>2</v>
      </c>
      <c r="G34" s="178">
        <v>34</v>
      </c>
      <c r="H34" s="179">
        <v>50</v>
      </c>
      <c r="I34" s="28">
        <f t="shared" si="0"/>
        <v>84</v>
      </c>
      <c r="J34" s="177">
        <v>2</v>
      </c>
      <c r="K34" s="178">
        <v>45</v>
      </c>
      <c r="L34" s="179">
        <v>35</v>
      </c>
      <c r="M34" s="28">
        <f t="shared" si="1"/>
        <v>80</v>
      </c>
      <c r="N34" s="177">
        <v>2</v>
      </c>
      <c r="O34" s="178">
        <v>48</v>
      </c>
      <c r="P34" s="179">
        <v>33</v>
      </c>
      <c r="Q34" s="28">
        <f t="shared" si="2"/>
        <v>81</v>
      </c>
      <c r="R34" s="177">
        <v>2</v>
      </c>
      <c r="S34" s="178">
        <v>51</v>
      </c>
      <c r="T34" s="179">
        <v>35</v>
      </c>
      <c r="U34" s="28">
        <f t="shared" si="3"/>
        <v>86</v>
      </c>
      <c r="V34" s="177">
        <v>2</v>
      </c>
      <c r="W34" s="178">
        <v>50</v>
      </c>
      <c r="X34" s="179">
        <v>32</v>
      </c>
      <c r="Y34" s="28">
        <f t="shared" si="4"/>
        <v>82</v>
      </c>
      <c r="Z34" s="164">
        <f t="shared" si="45"/>
        <v>228</v>
      </c>
      <c r="AA34" s="165">
        <f t="shared" si="45"/>
        <v>185</v>
      </c>
      <c r="AB34" s="28">
        <f t="shared" si="5"/>
        <v>413</v>
      </c>
      <c r="AC34" s="177">
        <v>2</v>
      </c>
      <c r="AD34" s="178">
        <v>38</v>
      </c>
      <c r="AE34" s="179">
        <v>45</v>
      </c>
      <c r="AF34" s="28">
        <f t="shared" si="6"/>
        <v>83</v>
      </c>
      <c r="AG34" s="177">
        <v>2</v>
      </c>
      <c r="AH34" s="178">
        <v>45</v>
      </c>
      <c r="AI34" s="179">
        <v>36</v>
      </c>
      <c r="AJ34" s="28">
        <f t="shared" si="7"/>
        <v>81</v>
      </c>
      <c r="AK34" s="177">
        <v>2</v>
      </c>
      <c r="AL34" s="178">
        <v>37</v>
      </c>
      <c r="AM34" s="179">
        <v>36</v>
      </c>
      <c r="AN34" s="28">
        <f t="shared" si="8"/>
        <v>73</v>
      </c>
      <c r="AO34" s="164">
        <f t="shared" si="46"/>
        <v>120</v>
      </c>
      <c r="AP34" s="165">
        <f t="shared" si="46"/>
        <v>117</v>
      </c>
      <c r="AQ34" s="28">
        <f t="shared" si="9"/>
        <v>237</v>
      </c>
      <c r="AR34" s="177">
        <v>2</v>
      </c>
      <c r="AS34" s="178">
        <v>43</v>
      </c>
      <c r="AT34" s="179">
        <v>34</v>
      </c>
      <c r="AU34" s="28">
        <f t="shared" si="10"/>
        <v>77</v>
      </c>
      <c r="AV34" s="177">
        <v>2</v>
      </c>
      <c r="AW34" s="178">
        <v>29</v>
      </c>
      <c r="AX34" s="179">
        <v>34</v>
      </c>
      <c r="AY34" s="28">
        <f t="shared" si="11"/>
        <v>63</v>
      </c>
      <c r="AZ34" s="164">
        <f t="shared" si="47"/>
        <v>72</v>
      </c>
      <c r="BA34" s="165">
        <f t="shared" si="47"/>
        <v>68</v>
      </c>
      <c r="BB34" s="28">
        <f t="shared" si="12"/>
        <v>140</v>
      </c>
      <c r="BC34" s="177">
        <v>1</v>
      </c>
      <c r="BD34" s="179">
        <v>40</v>
      </c>
      <c r="BE34" s="177">
        <v>0</v>
      </c>
      <c r="BF34" s="179">
        <v>0</v>
      </c>
      <c r="BG34" s="177">
        <v>0</v>
      </c>
      <c r="BH34" s="179">
        <v>0</v>
      </c>
      <c r="BI34" s="31">
        <f t="shared" si="13"/>
        <v>40</v>
      </c>
      <c r="BJ34" s="178">
        <v>20</v>
      </c>
      <c r="BK34" s="179">
        <v>20</v>
      </c>
      <c r="BL34" s="31">
        <f t="shared" si="14"/>
        <v>40</v>
      </c>
      <c r="BM34" s="177">
        <v>1</v>
      </c>
      <c r="BN34" s="179">
        <v>41</v>
      </c>
      <c r="BO34" s="177">
        <v>0</v>
      </c>
      <c r="BP34" s="179">
        <v>0</v>
      </c>
      <c r="BQ34" s="177">
        <v>0</v>
      </c>
      <c r="BR34" s="179">
        <v>0</v>
      </c>
      <c r="BS34" s="31">
        <f t="shared" si="15"/>
        <v>41</v>
      </c>
      <c r="BT34" s="178">
        <v>19</v>
      </c>
      <c r="BU34" s="179">
        <v>22</v>
      </c>
      <c r="BV34" s="31">
        <f t="shared" si="16"/>
        <v>41</v>
      </c>
      <c r="BW34" s="164">
        <f t="shared" si="48"/>
        <v>39</v>
      </c>
      <c r="BX34" s="165">
        <f t="shared" si="48"/>
        <v>42</v>
      </c>
      <c r="BY34" s="28">
        <f t="shared" si="18"/>
        <v>81</v>
      </c>
      <c r="BZ34" s="180">
        <v>171</v>
      </c>
      <c r="CA34" s="179">
        <v>145</v>
      </c>
      <c r="CB34" s="180">
        <v>153</v>
      </c>
      <c r="CC34" s="179">
        <v>160</v>
      </c>
      <c r="CD34" s="180">
        <v>19</v>
      </c>
      <c r="CE34" s="179">
        <v>14</v>
      </c>
      <c r="CF34" s="180">
        <v>0</v>
      </c>
      <c r="CG34" s="179">
        <v>0</v>
      </c>
      <c r="CH34" s="180">
        <v>34</v>
      </c>
      <c r="CI34" s="179">
        <v>31</v>
      </c>
      <c r="CJ34" s="180">
        <v>55</v>
      </c>
      <c r="CK34" s="179">
        <v>36</v>
      </c>
      <c r="CL34" s="180">
        <v>27</v>
      </c>
      <c r="CM34" s="179">
        <v>26</v>
      </c>
      <c r="CN34" s="32">
        <f t="shared" si="19"/>
        <v>459</v>
      </c>
      <c r="CO34" s="32">
        <f t="shared" si="20"/>
        <v>412</v>
      </c>
      <c r="CP34" s="33">
        <f t="shared" si="21"/>
        <v>871</v>
      </c>
      <c r="CQ34" s="166">
        <f t="shared" si="49"/>
        <v>459</v>
      </c>
      <c r="CR34" s="166">
        <f t="shared" si="49"/>
        <v>412</v>
      </c>
      <c r="CS34" s="34">
        <f t="shared" si="23"/>
        <v>871</v>
      </c>
      <c r="CT34" s="181">
        <v>13</v>
      </c>
      <c r="CU34" s="182">
        <v>12</v>
      </c>
      <c r="CV34" s="35">
        <f t="shared" si="24"/>
        <v>25</v>
      </c>
      <c r="CW34" s="181">
        <v>23</v>
      </c>
      <c r="CX34" s="182">
        <v>15</v>
      </c>
      <c r="CY34" s="35">
        <f t="shared" si="25"/>
        <v>38</v>
      </c>
      <c r="CZ34" s="181">
        <v>29</v>
      </c>
      <c r="DA34" s="183">
        <v>35</v>
      </c>
      <c r="DB34" s="35">
        <f t="shared" si="26"/>
        <v>64</v>
      </c>
      <c r="DC34" s="181">
        <v>20</v>
      </c>
      <c r="DD34" s="183">
        <v>25</v>
      </c>
      <c r="DE34" s="35">
        <f t="shared" si="27"/>
        <v>45</v>
      </c>
      <c r="DF34" s="181">
        <v>374</v>
      </c>
      <c r="DG34" s="183">
        <v>325</v>
      </c>
      <c r="DH34" s="35">
        <f t="shared" si="28"/>
        <v>699</v>
      </c>
      <c r="DI34" s="181"/>
      <c r="DJ34" s="183"/>
      <c r="DK34" s="35">
        <f t="shared" si="29"/>
        <v>0</v>
      </c>
      <c r="DL34" s="167">
        <f t="shared" si="30"/>
        <v>459</v>
      </c>
      <c r="DM34" s="168">
        <f t="shared" si="31"/>
        <v>412</v>
      </c>
      <c r="DN34" s="28">
        <f t="shared" si="32"/>
        <v>871</v>
      </c>
      <c r="DO34" s="201"/>
      <c r="DP34" s="28">
        <f t="shared" si="33"/>
        <v>0</v>
      </c>
      <c r="DQ34" s="28">
        <f t="shared" si="34"/>
        <v>0</v>
      </c>
      <c r="DR34" s="36">
        <f t="shared" si="35"/>
        <v>871</v>
      </c>
      <c r="DS34" s="29">
        <f t="shared" si="36"/>
        <v>871</v>
      </c>
      <c r="DT34" s="30">
        <f t="shared" si="37"/>
        <v>0</v>
      </c>
      <c r="DU34" s="30">
        <f t="shared" si="38"/>
        <v>0</v>
      </c>
      <c r="DV34" s="28">
        <f t="shared" si="39"/>
        <v>0</v>
      </c>
      <c r="DW34" s="28">
        <f t="shared" si="40"/>
        <v>0</v>
      </c>
      <c r="DX34" s="161"/>
      <c r="DY34" s="161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7">
        <v>3</v>
      </c>
      <c r="HH34" s="118" t="s">
        <v>62</v>
      </c>
    </row>
    <row r="35" spans="1:216" s="23" customFormat="1" ht="21" customHeight="1">
      <c r="A35" s="158">
        <v>32</v>
      </c>
      <c r="B35" s="158">
        <v>2193</v>
      </c>
      <c r="C35" s="170" t="s">
        <v>72</v>
      </c>
      <c r="D35" s="171" t="s">
        <v>64</v>
      </c>
      <c r="E35" s="172" t="s">
        <v>65</v>
      </c>
      <c r="F35" s="177">
        <v>2</v>
      </c>
      <c r="G35" s="178">
        <v>52</v>
      </c>
      <c r="H35" s="179">
        <v>44</v>
      </c>
      <c r="I35" s="28">
        <f t="shared" si="0"/>
        <v>96</v>
      </c>
      <c r="J35" s="177">
        <v>1</v>
      </c>
      <c r="K35" s="178">
        <v>27</v>
      </c>
      <c r="L35" s="179">
        <v>24</v>
      </c>
      <c r="M35" s="28">
        <f t="shared" si="1"/>
        <v>51</v>
      </c>
      <c r="N35" s="177">
        <v>1</v>
      </c>
      <c r="O35" s="178">
        <v>25</v>
      </c>
      <c r="P35" s="179">
        <v>29</v>
      </c>
      <c r="Q35" s="28">
        <f t="shared" si="2"/>
        <v>54</v>
      </c>
      <c r="R35" s="177">
        <v>1</v>
      </c>
      <c r="S35" s="178">
        <v>40</v>
      </c>
      <c r="T35" s="179">
        <v>27</v>
      </c>
      <c r="U35" s="28">
        <f t="shared" si="3"/>
        <v>67</v>
      </c>
      <c r="V35" s="177">
        <v>1</v>
      </c>
      <c r="W35" s="178">
        <v>28</v>
      </c>
      <c r="X35" s="179">
        <v>36</v>
      </c>
      <c r="Y35" s="28">
        <f t="shared" si="4"/>
        <v>64</v>
      </c>
      <c r="Z35" s="164">
        <f t="shared" si="45"/>
        <v>172</v>
      </c>
      <c r="AA35" s="165">
        <f t="shared" si="45"/>
        <v>160</v>
      </c>
      <c r="AB35" s="28">
        <f t="shared" si="5"/>
        <v>332</v>
      </c>
      <c r="AC35" s="177">
        <v>1</v>
      </c>
      <c r="AD35" s="178">
        <v>43</v>
      </c>
      <c r="AE35" s="179">
        <v>29</v>
      </c>
      <c r="AF35" s="28">
        <f t="shared" si="6"/>
        <v>72</v>
      </c>
      <c r="AG35" s="177">
        <v>1</v>
      </c>
      <c r="AH35" s="178">
        <v>28</v>
      </c>
      <c r="AI35" s="179">
        <v>36</v>
      </c>
      <c r="AJ35" s="28">
        <f t="shared" si="7"/>
        <v>64</v>
      </c>
      <c r="AK35" s="177">
        <v>1</v>
      </c>
      <c r="AL35" s="178">
        <v>28</v>
      </c>
      <c r="AM35" s="179">
        <v>29</v>
      </c>
      <c r="AN35" s="28">
        <f t="shared" si="8"/>
        <v>57</v>
      </c>
      <c r="AO35" s="164">
        <f t="shared" si="46"/>
        <v>99</v>
      </c>
      <c r="AP35" s="165">
        <f t="shared" si="46"/>
        <v>94</v>
      </c>
      <c r="AQ35" s="28">
        <f t="shared" si="9"/>
        <v>193</v>
      </c>
      <c r="AR35" s="177">
        <v>1</v>
      </c>
      <c r="AS35" s="178">
        <v>27</v>
      </c>
      <c r="AT35" s="179">
        <v>25</v>
      </c>
      <c r="AU35" s="28">
        <f t="shared" si="10"/>
        <v>52</v>
      </c>
      <c r="AV35" s="177">
        <v>1</v>
      </c>
      <c r="AW35" s="178">
        <v>20</v>
      </c>
      <c r="AX35" s="179">
        <v>26</v>
      </c>
      <c r="AY35" s="28">
        <f t="shared" si="11"/>
        <v>46</v>
      </c>
      <c r="AZ35" s="164">
        <f t="shared" si="47"/>
        <v>47</v>
      </c>
      <c r="BA35" s="165">
        <f t="shared" si="47"/>
        <v>51</v>
      </c>
      <c r="BB35" s="28">
        <f t="shared" si="12"/>
        <v>98</v>
      </c>
      <c r="BC35" s="177">
        <v>1</v>
      </c>
      <c r="BD35" s="179">
        <v>38</v>
      </c>
      <c r="BE35" s="177">
        <v>0</v>
      </c>
      <c r="BF35" s="179">
        <v>0</v>
      </c>
      <c r="BG35" s="177">
        <v>0</v>
      </c>
      <c r="BH35" s="179">
        <v>0</v>
      </c>
      <c r="BI35" s="31">
        <f t="shared" si="13"/>
        <v>38</v>
      </c>
      <c r="BJ35" s="178">
        <v>23</v>
      </c>
      <c r="BK35" s="179">
        <v>15</v>
      </c>
      <c r="BL35" s="31">
        <f t="shared" si="14"/>
        <v>38</v>
      </c>
      <c r="BM35" s="177">
        <v>1</v>
      </c>
      <c r="BN35" s="179">
        <v>37</v>
      </c>
      <c r="BO35" s="177">
        <v>0</v>
      </c>
      <c r="BP35" s="179">
        <v>0</v>
      </c>
      <c r="BQ35" s="177">
        <v>0</v>
      </c>
      <c r="BR35" s="179">
        <v>0</v>
      </c>
      <c r="BS35" s="31">
        <f t="shared" si="15"/>
        <v>37</v>
      </c>
      <c r="BT35" s="178">
        <v>17</v>
      </c>
      <c r="BU35" s="179">
        <v>20</v>
      </c>
      <c r="BV35" s="31">
        <f t="shared" si="16"/>
        <v>37</v>
      </c>
      <c r="BW35" s="164">
        <f t="shared" si="48"/>
        <v>40</v>
      </c>
      <c r="BX35" s="165">
        <f t="shared" si="48"/>
        <v>35</v>
      </c>
      <c r="BY35" s="28">
        <f t="shared" si="18"/>
        <v>75</v>
      </c>
      <c r="BZ35" s="180">
        <v>87</v>
      </c>
      <c r="CA35" s="179">
        <v>89</v>
      </c>
      <c r="CB35" s="180">
        <v>134</v>
      </c>
      <c r="CC35" s="179">
        <v>128</v>
      </c>
      <c r="CD35" s="180">
        <v>8</v>
      </c>
      <c r="CE35" s="179">
        <v>6</v>
      </c>
      <c r="CF35" s="180">
        <v>1</v>
      </c>
      <c r="CG35" s="179">
        <v>0</v>
      </c>
      <c r="CH35" s="180">
        <v>118</v>
      </c>
      <c r="CI35" s="179">
        <v>108</v>
      </c>
      <c r="CJ35" s="180">
        <v>3</v>
      </c>
      <c r="CK35" s="179">
        <v>5</v>
      </c>
      <c r="CL35" s="180">
        <v>7</v>
      </c>
      <c r="CM35" s="179">
        <v>4</v>
      </c>
      <c r="CN35" s="32">
        <f t="shared" si="19"/>
        <v>358</v>
      </c>
      <c r="CO35" s="32">
        <f t="shared" si="20"/>
        <v>340</v>
      </c>
      <c r="CP35" s="33">
        <f t="shared" si="21"/>
        <v>698</v>
      </c>
      <c r="CQ35" s="166">
        <f t="shared" si="49"/>
        <v>358</v>
      </c>
      <c r="CR35" s="166">
        <f t="shared" si="49"/>
        <v>340</v>
      </c>
      <c r="CS35" s="34">
        <f t="shared" si="23"/>
        <v>698</v>
      </c>
      <c r="CT35" s="181">
        <v>56</v>
      </c>
      <c r="CU35" s="182">
        <v>53</v>
      </c>
      <c r="CV35" s="35">
        <f t="shared" si="24"/>
        <v>109</v>
      </c>
      <c r="CW35" s="181">
        <v>29</v>
      </c>
      <c r="CX35" s="182">
        <v>18</v>
      </c>
      <c r="CY35" s="35">
        <f t="shared" si="25"/>
        <v>47</v>
      </c>
      <c r="CZ35" s="181">
        <v>133</v>
      </c>
      <c r="DA35" s="183">
        <v>150</v>
      </c>
      <c r="DB35" s="35">
        <f t="shared" si="26"/>
        <v>283</v>
      </c>
      <c r="DC35" s="181">
        <v>9</v>
      </c>
      <c r="DD35" s="183">
        <v>9</v>
      </c>
      <c r="DE35" s="35">
        <f t="shared" si="27"/>
        <v>18</v>
      </c>
      <c r="DF35" s="181">
        <v>131</v>
      </c>
      <c r="DG35" s="183">
        <v>110</v>
      </c>
      <c r="DH35" s="35">
        <f t="shared" si="28"/>
        <v>241</v>
      </c>
      <c r="DI35" s="181"/>
      <c r="DJ35" s="183"/>
      <c r="DK35" s="35">
        <f t="shared" si="29"/>
        <v>0</v>
      </c>
      <c r="DL35" s="167">
        <f t="shared" si="30"/>
        <v>358</v>
      </c>
      <c r="DM35" s="168">
        <f t="shared" si="31"/>
        <v>340</v>
      </c>
      <c r="DN35" s="28">
        <f t="shared" si="32"/>
        <v>698</v>
      </c>
      <c r="DO35" s="201"/>
      <c r="DP35" s="28">
        <f t="shared" si="33"/>
        <v>0</v>
      </c>
      <c r="DQ35" s="28">
        <f t="shared" si="34"/>
        <v>0</v>
      </c>
      <c r="DR35" s="36">
        <f t="shared" si="35"/>
        <v>698</v>
      </c>
      <c r="DS35" s="29">
        <f t="shared" si="36"/>
        <v>698</v>
      </c>
      <c r="DT35" s="30">
        <f t="shared" si="37"/>
        <v>0</v>
      </c>
      <c r="DU35" s="30">
        <f t="shared" si="38"/>
        <v>0</v>
      </c>
      <c r="DV35" s="28">
        <f t="shared" si="39"/>
        <v>0</v>
      </c>
      <c r="DW35" s="28">
        <f t="shared" si="40"/>
        <v>0</v>
      </c>
      <c r="DX35" s="161"/>
      <c r="DY35" s="161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7"/>
      <c r="HH35" s="114"/>
    </row>
    <row r="36" spans="1:216" s="23" customFormat="1" ht="21" customHeight="1">
      <c r="A36" s="158">
        <v>33</v>
      </c>
      <c r="B36" s="147">
        <v>1801</v>
      </c>
      <c r="C36" s="170" t="s">
        <v>126</v>
      </c>
      <c r="D36" s="171" t="s">
        <v>64</v>
      </c>
      <c r="E36" s="172" t="s">
        <v>77</v>
      </c>
      <c r="F36" s="199">
        <v>6</v>
      </c>
      <c r="G36" s="162">
        <v>135</v>
      </c>
      <c r="H36" s="163">
        <v>145</v>
      </c>
      <c r="I36" s="28">
        <f t="shared" si="0"/>
        <v>280</v>
      </c>
      <c r="J36" s="177">
        <v>6</v>
      </c>
      <c r="K36" s="178">
        <v>141</v>
      </c>
      <c r="L36" s="163">
        <v>134</v>
      </c>
      <c r="M36" s="28">
        <f t="shared" si="1"/>
        <v>275</v>
      </c>
      <c r="N36" s="177">
        <v>6</v>
      </c>
      <c r="O36" s="178">
        <v>144</v>
      </c>
      <c r="P36" s="163">
        <v>114</v>
      </c>
      <c r="Q36" s="28">
        <f t="shared" si="2"/>
        <v>258</v>
      </c>
      <c r="R36" s="177">
        <v>6</v>
      </c>
      <c r="S36" s="178">
        <v>138</v>
      </c>
      <c r="T36" s="163">
        <v>143</v>
      </c>
      <c r="U36" s="28">
        <f t="shared" si="3"/>
        <v>281</v>
      </c>
      <c r="V36" s="177">
        <v>6</v>
      </c>
      <c r="W36" s="178">
        <v>132</v>
      </c>
      <c r="X36" s="179">
        <v>131</v>
      </c>
      <c r="Y36" s="28">
        <f t="shared" si="4"/>
        <v>263</v>
      </c>
      <c r="Z36" s="164">
        <v>690</v>
      </c>
      <c r="AA36" s="165">
        <v>667</v>
      </c>
      <c r="AB36" s="28">
        <f t="shared" si="5"/>
        <v>1357</v>
      </c>
      <c r="AC36" s="177">
        <v>6</v>
      </c>
      <c r="AD36" s="178">
        <v>136</v>
      </c>
      <c r="AE36" s="179">
        <v>131</v>
      </c>
      <c r="AF36" s="28">
        <f t="shared" si="6"/>
        <v>267</v>
      </c>
      <c r="AG36" s="177">
        <v>5</v>
      </c>
      <c r="AH36" s="178">
        <v>109</v>
      </c>
      <c r="AI36" s="179">
        <v>109</v>
      </c>
      <c r="AJ36" s="28">
        <f t="shared" si="7"/>
        <v>218</v>
      </c>
      <c r="AK36" s="177">
        <v>4</v>
      </c>
      <c r="AL36" s="178">
        <v>93</v>
      </c>
      <c r="AM36" s="179">
        <v>81</v>
      </c>
      <c r="AN36" s="28">
        <f t="shared" si="8"/>
        <v>174</v>
      </c>
      <c r="AO36" s="164">
        <f t="shared" si="46"/>
        <v>338</v>
      </c>
      <c r="AP36" s="165">
        <f t="shared" si="46"/>
        <v>321</v>
      </c>
      <c r="AQ36" s="28">
        <f t="shared" si="9"/>
        <v>659</v>
      </c>
      <c r="AR36" s="177">
        <v>4</v>
      </c>
      <c r="AS36" s="178">
        <v>75</v>
      </c>
      <c r="AT36" s="179">
        <v>102</v>
      </c>
      <c r="AU36" s="28">
        <f t="shared" si="10"/>
        <v>177</v>
      </c>
      <c r="AV36" s="177">
        <v>4</v>
      </c>
      <c r="AW36" s="178">
        <v>64</v>
      </c>
      <c r="AX36" s="179">
        <v>103</v>
      </c>
      <c r="AY36" s="28">
        <f t="shared" si="11"/>
        <v>167</v>
      </c>
      <c r="AZ36" s="164">
        <f t="shared" si="47"/>
        <v>139</v>
      </c>
      <c r="BA36" s="165">
        <f t="shared" si="47"/>
        <v>205</v>
      </c>
      <c r="BB36" s="28">
        <f t="shared" si="12"/>
        <v>344</v>
      </c>
      <c r="BC36" s="177">
        <v>2</v>
      </c>
      <c r="BD36" s="179">
        <v>96</v>
      </c>
      <c r="BE36" s="177">
        <v>1</v>
      </c>
      <c r="BF36" s="179">
        <v>34</v>
      </c>
      <c r="BG36" s="177">
        <v>0</v>
      </c>
      <c r="BH36" s="179">
        <v>0</v>
      </c>
      <c r="BI36" s="31">
        <f t="shared" si="13"/>
        <v>130</v>
      </c>
      <c r="BJ36" s="178">
        <v>63</v>
      </c>
      <c r="BK36" s="179">
        <v>67</v>
      </c>
      <c r="BL36" s="31">
        <f t="shared" si="14"/>
        <v>130</v>
      </c>
      <c r="BM36" s="177">
        <v>2</v>
      </c>
      <c r="BN36" s="179">
        <v>78</v>
      </c>
      <c r="BO36" s="177">
        <v>1</v>
      </c>
      <c r="BP36" s="179">
        <v>42</v>
      </c>
      <c r="BQ36" s="177">
        <v>0</v>
      </c>
      <c r="BR36" s="179">
        <v>0</v>
      </c>
      <c r="BS36" s="31">
        <f t="shared" si="15"/>
        <v>120</v>
      </c>
      <c r="BT36" s="178">
        <v>54</v>
      </c>
      <c r="BU36" s="179">
        <v>66</v>
      </c>
      <c r="BV36" s="31">
        <f t="shared" si="16"/>
        <v>120</v>
      </c>
      <c r="BW36" s="164">
        <f t="shared" si="48"/>
        <v>117</v>
      </c>
      <c r="BX36" s="165">
        <f t="shared" si="48"/>
        <v>133</v>
      </c>
      <c r="BY36" s="28">
        <f t="shared" si="18"/>
        <v>250</v>
      </c>
      <c r="BZ36" s="202">
        <v>419</v>
      </c>
      <c r="CA36" s="201">
        <v>431</v>
      </c>
      <c r="CB36" s="202">
        <v>275</v>
      </c>
      <c r="CC36" s="201">
        <v>279</v>
      </c>
      <c r="CD36" s="202">
        <v>22</v>
      </c>
      <c r="CE36" s="201">
        <v>27</v>
      </c>
      <c r="CF36" s="202">
        <v>4</v>
      </c>
      <c r="CG36" s="201">
        <v>3</v>
      </c>
      <c r="CH36" s="202">
        <v>482</v>
      </c>
      <c r="CI36" s="201">
        <v>518</v>
      </c>
      <c r="CJ36" s="202">
        <v>24</v>
      </c>
      <c r="CK36" s="201">
        <v>14</v>
      </c>
      <c r="CL36" s="202">
        <v>58</v>
      </c>
      <c r="CM36" s="201">
        <v>54</v>
      </c>
      <c r="CN36" s="32">
        <f t="shared" si="19"/>
        <v>1284</v>
      </c>
      <c r="CO36" s="32">
        <f t="shared" si="20"/>
        <v>1326</v>
      </c>
      <c r="CP36" s="33">
        <f t="shared" si="21"/>
        <v>2610</v>
      </c>
      <c r="CQ36" s="166">
        <f t="shared" si="49"/>
        <v>1284</v>
      </c>
      <c r="CR36" s="166">
        <f t="shared" si="49"/>
        <v>1326</v>
      </c>
      <c r="CS36" s="34">
        <f t="shared" si="23"/>
        <v>2610</v>
      </c>
      <c r="CT36" s="203">
        <v>433</v>
      </c>
      <c r="CU36" s="204">
        <v>453</v>
      </c>
      <c r="CV36" s="35">
        <f t="shared" si="24"/>
        <v>886</v>
      </c>
      <c r="CW36" s="203">
        <v>178</v>
      </c>
      <c r="CX36" s="204">
        <v>181</v>
      </c>
      <c r="CY36" s="35">
        <f t="shared" si="25"/>
        <v>359</v>
      </c>
      <c r="CZ36" s="203">
        <v>71</v>
      </c>
      <c r="DA36" s="205">
        <v>83</v>
      </c>
      <c r="DB36" s="35">
        <f t="shared" si="26"/>
        <v>154</v>
      </c>
      <c r="DC36" s="203">
        <v>176</v>
      </c>
      <c r="DD36" s="205">
        <v>180</v>
      </c>
      <c r="DE36" s="35">
        <f t="shared" si="27"/>
        <v>356</v>
      </c>
      <c r="DF36" s="203">
        <v>32</v>
      </c>
      <c r="DG36" s="205">
        <v>28</v>
      </c>
      <c r="DH36" s="35">
        <f t="shared" si="28"/>
        <v>60</v>
      </c>
      <c r="DI36" s="203">
        <v>394</v>
      </c>
      <c r="DJ36" s="205">
        <v>401</v>
      </c>
      <c r="DK36" s="35">
        <f t="shared" si="29"/>
        <v>795</v>
      </c>
      <c r="DL36" s="167">
        <f t="shared" si="30"/>
        <v>1284</v>
      </c>
      <c r="DM36" s="168">
        <f t="shared" si="31"/>
        <v>1326</v>
      </c>
      <c r="DN36" s="28">
        <f t="shared" si="32"/>
        <v>2610</v>
      </c>
      <c r="DO36" s="201">
        <v>0</v>
      </c>
      <c r="DP36" s="28">
        <f t="shared" si="33"/>
        <v>0</v>
      </c>
      <c r="DQ36" s="28">
        <f t="shared" si="34"/>
        <v>0</v>
      </c>
      <c r="DR36" s="36">
        <f t="shared" si="35"/>
        <v>2610</v>
      </c>
      <c r="DS36" s="29">
        <f t="shared" si="36"/>
        <v>2610</v>
      </c>
      <c r="DT36" s="30">
        <f t="shared" si="37"/>
        <v>0</v>
      </c>
      <c r="DU36" s="30">
        <f t="shared" si="38"/>
        <v>0</v>
      </c>
      <c r="DV36" s="28">
        <f t="shared" si="39"/>
        <v>0</v>
      </c>
      <c r="DW36" s="28">
        <f t="shared" si="40"/>
        <v>0</v>
      </c>
      <c r="DX36" s="161"/>
      <c r="DY36" s="161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0"/>
      <c r="HH36" s="118"/>
    </row>
    <row r="37" spans="1:216" s="23" customFormat="1" ht="21" customHeight="1">
      <c r="A37" s="158">
        <v>34</v>
      </c>
      <c r="B37" s="158">
        <v>1802</v>
      </c>
      <c r="C37" s="170" t="s">
        <v>104</v>
      </c>
      <c r="D37" s="171" t="s">
        <v>64</v>
      </c>
      <c r="E37" s="172" t="s">
        <v>77</v>
      </c>
      <c r="F37" s="177">
        <v>2</v>
      </c>
      <c r="G37" s="178">
        <v>37</v>
      </c>
      <c r="H37" s="179">
        <v>50</v>
      </c>
      <c r="I37" s="28">
        <f t="shared" si="0"/>
        <v>87</v>
      </c>
      <c r="J37" s="177">
        <v>2</v>
      </c>
      <c r="K37" s="178">
        <v>58</v>
      </c>
      <c r="L37" s="179">
        <v>40</v>
      </c>
      <c r="M37" s="28">
        <f t="shared" si="1"/>
        <v>98</v>
      </c>
      <c r="N37" s="177">
        <v>2</v>
      </c>
      <c r="O37" s="178">
        <v>47</v>
      </c>
      <c r="P37" s="179">
        <v>46</v>
      </c>
      <c r="Q37" s="28">
        <f t="shared" si="2"/>
        <v>93</v>
      </c>
      <c r="R37" s="177">
        <v>2</v>
      </c>
      <c r="S37" s="178">
        <v>50</v>
      </c>
      <c r="T37" s="179">
        <v>40</v>
      </c>
      <c r="U37" s="28">
        <f t="shared" si="3"/>
        <v>90</v>
      </c>
      <c r="V37" s="177">
        <v>2</v>
      </c>
      <c r="W37" s="178">
        <v>49</v>
      </c>
      <c r="X37" s="179">
        <v>45</v>
      </c>
      <c r="Y37" s="28">
        <f t="shared" si="4"/>
        <v>94</v>
      </c>
      <c r="Z37" s="164">
        <f t="shared" si="45"/>
        <v>241</v>
      </c>
      <c r="AA37" s="165">
        <f t="shared" si="45"/>
        <v>221</v>
      </c>
      <c r="AB37" s="28">
        <f t="shared" si="5"/>
        <v>462</v>
      </c>
      <c r="AC37" s="177">
        <v>2</v>
      </c>
      <c r="AD37" s="178">
        <v>47</v>
      </c>
      <c r="AE37" s="179">
        <v>41</v>
      </c>
      <c r="AF37" s="28">
        <f t="shared" si="6"/>
        <v>88</v>
      </c>
      <c r="AG37" s="177">
        <v>2</v>
      </c>
      <c r="AH37" s="178">
        <v>39</v>
      </c>
      <c r="AI37" s="179">
        <v>44</v>
      </c>
      <c r="AJ37" s="28">
        <f t="shared" si="7"/>
        <v>83</v>
      </c>
      <c r="AK37" s="177">
        <v>2</v>
      </c>
      <c r="AL37" s="178">
        <v>44</v>
      </c>
      <c r="AM37" s="179">
        <v>35</v>
      </c>
      <c r="AN37" s="28">
        <f t="shared" si="8"/>
        <v>79</v>
      </c>
      <c r="AO37" s="164">
        <f t="shared" si="46"/>
        <v>130</v>
      </c>
      <c r="AP37" s="165">
        <f t="shared" si="46"/>
        <v>120</v>
      </c>
      <c r="AQ37" s="28">
        <f t="shared" si="9"/>
        <v>250</v>
      </c>
      <c r="AR37" s="177">
        <v>2</v>
      </c>
      <c r="AS37" s="178">
        <v>40</v>
      </c>
      <c r="AT37" s="179">
        <v>35</v>
      </c>
      <c r="AU37" s="28">
        <f t="shared" si="10"/>
        <v>75</v>
      </c>
      <c r="AV37" s="177">
        <v>2</v>
      </c>
      <c r="AW37" s="178">
        <v>44</v>
      </c>
      <c r="AX37" s="179">
        <v>42</v>
      </c>
      <c r="AY37" s="28">
        <f t="shared" si="11"/>
        <v>86</v>
      </c>
      <c r="AZ37" s="164">
        <f t="shared" si="47"/>
        <v>84</v>
      </c>
      <c r="BA37" s="165">
        <f t="shared" si="47"/>
        <v>77</v>
      </c>
      <c r="BB37" s="28">
        <f t="shared" si="12"/>
        <v>161</v>
      </c>
      <c r="BC37" s="177">
        <v>1</v>
      </c>
      <c r="BD37" s="179">
        <v>45</v>
      </c>
      <c r="BE37" s="177">
        <v>0</v>
      </c>
      <c r="BF37" s="179">
        <v>0</v>
      </c>
      <c r="BG37" s="177">
        <v>0</v>
      </c>
      <c r="BH37" s="179">
        <v>0</v>
      </c>
      <c r="BI37" s="31">
        <f t="shared" si="13"/>
        <v>45</v>
      </c>
      <c r="BJ37" s="178">
        <v>22</v>
      </c>
      <c r="BK37" s="179">
        <v>23</v>
      </c>
      <c r="BL37" s="31">
        <f t="shared" si="14"/>
        <v>45</v>
      </c>
      <c r="BM37" s="177">
        <v>1</v>
      </c>
      <c r="BN37" s="179">
        <v>45</v>
      </c>
      <c r="BO37" s="177">
        <v>0</v>
      </c>
      <c r="BP37" s="179">
        <v>0</v>
      </c>
      <c r="BQ37" s="177">
        <v>0</v>
      </c>
      <c r="BR37" s="179">
        <v>0</v>
      </c>
      <c r="BS37" s="31">
        <f t="shared" si="15"/>
        <v>45</v>
      </c>
      <c r="BT37" s="178">
        <v>17</v>
      </c>
      <c r="BU37" s="179">
        <v>28</v>
      </c>
      <c r="BV37" s="31">
        <f t="shared" si="16"/>
        <v>45</v>
      </c>
      <c r="BW37" s="164">
        <f t="shared" si="48"/>
        <v>39</v>
      </c>
      <c r="BX37" s="165">
        <f t="shared" si="48"/>
        <v>51</v>
      </c>
      <c r="BY37" s="28">
        <f t="shared" si="18"/>
        <v>90</v>
      </c>
      <c r="BZ37" s="180">
        <v>67</v>
      </c>
      <c r="CA37" s="179">
        <v>56</v>
      </c>
      <c r="CB37" s="180">
        <v>94</v>
      </c>
      <c r="CC37" s="179">
        <v>89</v>
      </c>
      <c r="CD37" s="180">
        <v>13</v>
      </c>
      <c r="CE37" s="179">
        <v>12</v>
      </c>
      <c r="CF37" s="180">
        <v>1</v>
      </c>
      <c r="CG37" s="179">
        <v>0</v>
      </c>
      <c r="CH37" s="180">
        <v>285</v>
      </c>
      <c r="CI37" s="179">
        <v>287</v>
      </c>
      <c r="CJ37" s="180">
        <v>21</v>
      </c>
      <c r="CK37" s="179">
        <v>14</v>
      </c>
      <c r="CL37" s="180">
        <v>13</v>
      </c>
      <c r="CM37" s="179">
        <v>11</v>
      </c>
      <c r="CN37" s="32">
        <f t="shared" si="19"/>
        <v>494</v>
      </c>
      <c r="CO37" s="32">
        <f t="shared" si="20"/>
        <v>469</v>
      </c>
      <c r="CP37" s="33">
        <f t="shared" si="21"/>
        <v>963</v>
      </c>
      <c r="CQ37" s="166">
        <f t="shared" si="49"/>
        <v>494</v>
      </c>
      <c r="CR37" s="166">
        <f t="shared" si="49"/>
        <v>469</v>
      </c>
      <c r="CS37" s="34">
        <f t="shared" si="23"/>
        <v>963</v>
      </c>
      <c r="CT37" s="181">
        <v>142</v>
      </c>
      <c r="CU37" s="182">
        <v>129</v>
      </c>
      <c r="CV37" s="35">
        <f t="shared" si="24"/>
        <v>271</v>
      </c>
      <c r="CW37" s="181">
        <v>24</v>
      </c>
      <c r="CX37" s="182">
        <v>23</v>
      </c>
      <c r="CY37" s="35">
        <f t="shared" si="25"/>
        <v>47</v>
      </c>
      <c r="CZ37" s="181">
        <v>122</v>
      </c>
      <c r="DA37" s="183">
        <v>120</v>
      </c>
      <c r="DB37" s="35">
        <f t="shared" si="26"/>
        <v>242</v>
      </c>
      <c r="DC37" s="181">
        <v>23</v>
      </c>
      <c r="DD37" s="183">
        <v>25</v>
      </c>
      <c r="DE37" s="35">
        <f t="shared" si="27"/>
        <v>48</v>
      </c>
      <c r="DF37" s="181">
        <v>183</v>
      </c>
      <c r="DG37" s="183">
        <v>172</v>
      </c>
      <c r="DH37" s="35">
        <f t="shared" si="28"/>
        <v>355</v>
      </c>
      <c r="DI37" s="181"/>
      <c r="DJ37" s="183"/>
      <c r="DK37" s="35">
        <f t="shared" si="29"/>
        <v>0</v>
      </c>
      <c r="DL37" s="167">
        <f t="shared" si="30"/>
        <v>494</v>
      </c>
      <c r="DM37" s="168">
        <f t="shared" si="31"/>
        <v>469</v>
      </c>
      <c r="DN37" s="28">
        <f t="shared" si="32"/>
        <v>963</v>
      </c>
      <c r="DO37" s="201"/>
      <c r="DP37" s="28">
        <f t="shared" si="33"/>
        <v>0</v>
      </c>
      <c r="DQ37" s="28">
        <f t="shared" si="34"/>
        <v>0</v>
      </c>
      <c r="DR37" s="36">
        <f t="shared" si="35"/>
        <v>963</v>
      </c>
      <c r="DS37" s="29">
        <f t="shared" si="36"/>
        <v>963</v>
      </c>
      <c r="DT37" s="30">
        <f t="shared" si="37"/>
        <v>0</v>
      </c>
      <c r="DU37" s="30">
        <f t="shared" si="38"/>
        <v>0</v>
      </c>
      <c r="DV37" s="28">
        <f t="shared" si="39"/>
        <v>0</v>
      </c>
      <c r="DW37" s="28">
        <f t="shared" si="40"/>
        <v>0</v>
      </c>
      <c r="DX37" s="161"/>
      <c r="DY37" s="161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4"/>
      <c r="EO37" s="124"/>
      <c r="EP37" s="124"/>
      <c r="EQ37" s="124"/>
      <c r="ER37" s="124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4"/>
      <c r="GH37" s="124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4"/>
      <c r="GT37" s="124"/>
      <c r="GU37" s="124"/>
      <c r="GV37" s="124"/>
      <c r="GW37" s="124"/>
      <c r="GX37" s="124"/>
      <c r="GY37" s="124"/>
      <c r="GZ37" s="124"/>
      <c r="HA37" s="124"/>
      <c r="HB37" s="124"/>
      <c r="HC37" s="124"/>
      <c r="HD37" s="124"/>
      <c r="HE37" s="124"/>
      <c r="HF37" s="124"/>
      <c r="HG37" s="123"/>
      <c r="HH37" s="121"/>
    </row>
    <row r="38" spans="1:216" s="23" customFormat="1" ht="21" customHeight="1">
      <c r="A38" s="158">
        <v>35</v>
      </c>
      <c r="B38" s="173">
        <v>1283</v>
      </c>
      <c r="C38" s="170" t="s">
        <v>105</v>
      </c>
      <c r="D38" s="171" t="s">
        <v>64</v>
      </c>
      <c r="E38" s="172" t="s">
        <v>79</v>
      </c>
      <c r="F38" s="177">
        <v>3</v>
      </c>
      <c r="G38" s="178">
        <v>63</v>
      </c>
      <c r="H38" s="179">
        <v>54</v>
      </c>
      <c r="I38" s="28">
        <f t="shared" si="0"/>
        <v>117</v>
      </c>
      <c r="J38" s="177">
        <v>3</v>
      </c>
      <c r="K38" s="178">
        <v>59</v>
      </c>
      <c r="L38" s="179">
        <v>60</v>
      </c>
      <c r="M38" s="28">
        <f t="shared" si="1"/>
        <v>119</v>
      </c>
      <c r="N38" s="177">
        <v>3</v>
      </c>
      <c r="O38" s="178">
        <v>68</v>
      </c>
      <c r="P38" s="179">
        <v>72</v>
      </c>
      <c r="Q38" s="28">
        <f t="shared" si="2"/>
        <v>140</v>
      </c>
      <c r="R38" s="177">
        <v>3</v>
      </c>
      <c r="S38" s="178">
        <v>59</v>
      </c>
      <c r="T38" s="179">
        <v>60</v>
      </c>
      <c r="U38" s="28">
        <f t="shared" si="3"/>
        <v>119</v>
      </c>
      <c r="V38" s="177">
        <v>3</v>
      </c>
      <c r="W38" s="178">
        <v>61</v>
      </c>
      <c r="X38" s="179">
        <v>58</v>
      </c>
      <c r="Y38" s="28">
        <f t="shared" si="4"/>
        <v>119</v>
      </c>
      <c r="Z38" s="164">
        <f t="shared" si="45"/>
        <v>310</v>
      </c>
      <c r="AA38" s="165">
        <f t="shared" si="45"/>
        <v>304</v>
      </c>
      <c r="AB38" s="28">
        <f t="shared" si="5"/>
        <v>614</v>
      </c>
      <c r="AC38" s="177">
        <v>3</v>
      </c>
      <c r="AD38" s="178">
        <v>71</v>
      </c>
      <c r="AE38" s="179">
        <v>53</v>
      </c>
      <c r="AF38" s="28">
        <f t="shared" si="6"/>
        <v>124</v>
      </c>
      <c r="AG38" s="177">
        <v>3</v>
      </c>
      <c r="AH38" s="178">
        <v>63</v>
      </c>
      <c r="AI38" s="179">
        <v>70</v>
      </c>
      <c r="AJ38" s="28">
        <f t="shared" si="7"/>
        <v>133</v>
      </c>
      <c r="AK38" s="177">
        <v>3</v>
      </c>
      <c r="AL38" s="178">
        <v>67</v>
      </c>
      <c r="AM38" s="179">
        <v>60</v>
      </c>
      <c r="AN38" s="28">
        <f t="shared" si="8"/>
        <v>127</v>
      </c>
      <c r="AO38" s="164">
        <f t="shared" si="46"/>
        <v>201</v>
      </c>
      <c r="AP38" s="165">
        <f t="shared" si="46"/>
        <v>183</v>
      </c>
      <c r="AQ38" s="28">
        <f t="shared" si="9"/>
        <v>384</v>
      </c>
      <c r="AR38" s="177">
        <v>3</v>
      </c>
      <c r="AS38" s="178">
        <v>74</v>
      </c>
      <c r="AT38" s="179">
        <v>59</v>
      </c>
      <c r="AU38" s="28">
        <f t="shared" si="10"/>
        <v>133</v>
      </c>
      <c r="AV38" s="177">
        <v>3</v>
      </c>
      <c r="AW38" s="178">
        <v>75</v>
      </c>
      <c r="AX38" s="179">
        <v>74</v>
      </c>
      <c r="AY38" s="28">
        <f t="shared" si="11"/>
        <v>149</v>
      </c>
      <c r="AZ38" s="164">
        <f t="shared" si="47"/>
        <v>149</v>
      </c>
      <c r="BA38" s="165">
        <f t="shared" si="47"/>
        <v>133</v>
      </c>
      <c r="BB38" s="28">
        <f t="shared" si="12"/>
        <v>282</v>
      </c>
      <c r="BC38" s="177">
        <v>2</v>
      </c>
      <c r="BD38" s="179">
        <v>71</v>
      </c>
      <c r="BE38" s="177">
        <v>1</v>
      </c>
      <c r="BF38" s="179">
        <v>38</v>
      </c>
      <c r="BG38" s="177">
        <v>1</v>
      </c>
      <c r="BH38" s="179">
        <v>33</v>
      </c>
      <c r="BI38" s="31">
        <f t="shared" si="13"/>
        <v>142</v>
      </c>
      <c r="BJ38" s="178">
        <v>58</v>
      </c>
      <c r="BK38" s="179">
        <v>84</v>
      </c>
      <c r="BL38" s="31">
        <f t="shared" si="14"/>
        <v>142</v>
      </c>
      <c r="BM38" s="177">
        <v>2</v>
      </c>
      <c r="BN38" s="179">
        <v>81</v>
      </c>
      <c r="BO38" s="177">
        <v>1</v>
      </c>
      <c r="BP38" s="179">
        <v>31</v>
      </c>
      <c r="BQ38" s="177">
        <v>1</v>
      </c>
      <c r="BR38" s="179">
        <v>33</v>
      </c>
      <c r="BS38" s="31">
        <f t="shared" si="15"/>
        <v>145</v>
      </c>
      <c r="BT38" s="178">
        <v>71</v>
      </c>
      <c r="BU38" s="179">
        <v>74</v>
      </c>
      <c r="BV38" s="31">
        <f t="shared" si="16"/>
        <v>145</v>
      </c>
      <c r="BW38" s="164">
        <f t="shared" si="48"/>
        <v>129</v>
      </c>
      <c r="BX38" s="165">
        <f t="shared" si="48"/>
        <v>158</v>
      </c>
      <c r="BY38" s="28">
        <f t="shared" si="18"/>
        <v>287</v>
      </c>
      <c r="BZ38" s="180">
        <v>514</v>
      </c>
      <c r="CA38" s="179">
        <v>525</v>
      </c>
      <c r="CB38" s="180">
        <v>89</v>
      </c>
      <c r="CC38" s="179">
        <v>83</v>
      </c>
      <c r="CD38" s="180">
        <v>32</v>
      </c>
      <c r="CE38" s="179">
        <v>30</v>
      </c>
      <c r="CF38" s="180">
        <v>4</v>
      </c>
      <c r="CG38" s="179">
        <v>3</v>
      </c>
      <c r="CH38" s="180">
        <v>89</v>
      </c>
      <c r="CI38" s="179">
        <v>56</v>
      </c>
      <c r="CJ38" s="180">
        <v>46</v>
      </c>
      <c r="CK38" s="179">
        <v>63</v>
      </c>
      <c r="CL38" s="180">
        <v>15</v>
      </c>
      <c r="CM38" s="179">
        <v>18</v>
      </c>
      <c r="CN38" s="32">
        <f t="shared" si="19"/>
        <v>789</v>
      </c>
      <c r="CO38" s="32">
        <f t="shared" si="20"/>
        <v>778</v>
      </c>
      <c r="CP38" s="33">
        <f t="shared" si="21"/>
        <v>1567</v>
      </c>
      <c r="CQ38" s="166">
        <f t="shared" si="49"/>
        <v>789</v>
      </c>
      <c r="CR38" s="166">
        <f t="shared" si="49"/>
        <v>778</v>
      </c>
      <c r="CS38" s="34">
        <f t="shared" si="23"/>
        <v>1567</v>
      </c>
      <c r="CT38" s="181">
        <v>107</v>
      </c>
      <c r="CU38" s="182">
        <v>112</v>
      </c>
      <c r="CV38" s="35">
        <f t="shared" si="24"/>
        <v>219</v>
      </c>
      <c r="CW38" s="181">
        <v>46</v>
      </c>
      <c r="CX38" s="182">
        <v>42</v>
      </c>
      <c r="CY38" s="35">
        <f t="shared" si="25"/>
        <v>88</v>
      </c>
      <c r="CZ38" s="181">
        <v>255</v>
      </c>
      <c r="DA38" s="183">
        <v>254</v>
      </c>
      <c r="DB38" s="35">
        <f t="shared" si="26"/>
        <v>509</v>
      </c>
      <c r="DC38" s="181">
        <v>54</v>
      </c>
      <c r="DD38" s="183">
        <v>49</v>
      </c>
      <c r="DE38" s="35">
        <f t="shared" si="27"/>
        <v>103</v>
      </c>
      <c r="DF38" s="181">
        <v>327</v>
      </c>
      <c r="DG38" s="183">
        <v>321</v>
      </c>
      <c r="DH38" s="35">
        <f t="shared" si="28"/>
        <v>648</v>
      </c>
      <c r="DI38" s="127"/>
      <c r="DJ38" s="128"/>
      <c r="DK38" s="35">
        <f t="shared" si="29"/>
        <v>0</v>
      </c>
      <c r="DL38" s="167">
        <f t="shared" si="30"/>
        <v>789</v>
      </c>
      <c r="DM38" s="168">
        <f t="shared" si="31"/>
        <v>778</v>
      </c>
      <c r="DN38" s="28">
        <f t="shared" si="32"/>
        <v>1567</v>
      </c>
      <c r="DO38" s="126"/>
      <c r="DP38" s="28">
        <f t="shared" si="33"/>
        <v>0</v>
      </c>
      <c r="DQ38" s="28">
        <f t="shared" si="34"/>
        <v>0</v>
      </c>
      <c r="DR38" s="36">
        <f t="shared" si="35"/>
        <v>1567</v>
      </c>
      <c r="DS38" s="29">
        <f t="shared" si="36"/>
        <v>1567</v>
      </c>
      <c r="DT38" s="30">
        <f t="shared" si="37"/>
        <v>0</v>
      </c>
      <c r="DU38" s="30">
        <f t="shared" si="38"/>
        <v>0</v>
      </c>
      <c r="DV38" s="28">
        <f t="shared" si="39"/>
        <v>0</v>
      </c>
      <c r="DW38" s="28">
        <f t="shared" si="40"/>
        <v>0</v>
      </c>
      <c r="DX38" s="161"/>
      <c r="DY38" s="161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3"/>
      <c r="HH38" s="121"/>
    </row>
    <row r="39" spans="1:216" s="23" customFormat="1" ht="21" customHeight="1">
      <c r="A39" s="158">
        <v>36</v>
      </c>
      <c r="B39" s="158">
        <v>1284</v>
      </c>
      <c r="C39" s="170" t="s">
        <v>106</v>
      </c>
      <c r="D39" s="171" t="s">
        <v>64</v>
      </c>
      <c r="E39" s="172" t="s">
        <v>79</v>
      </c>
      <c r="F39" s="177">
        <v>3</v>
      </c>
      <c r="G39" s="162">
        <v>72</v>
      </c>
      <c r="H39" s="163">
        <v>61</v>
      </c>
      <c r="I39" s="28">
        <f t="shared" si="0"/>
        <v>133</v>
      </c>
      <c r="J39" s="177">
        <v>3</v>
      </c>
      <c r="K39" s="178">
        <v>69</v>
      </c>
      <c r="L39" s="163">
        <v>55</v>
      </c>
      <c r="M39" s="28">
        <f t="shared" si="1"/>
        <v>124</v>
      </c>
      <c r="N39" s="177">
        <v>3</v>
      </c>
      <c r="O39" s="178">
        <v>75</v>
      </c>
      <c r="P39" s="163">
        <v>57</v>
      </c>
      <c r="Q39" s="28">
        <f t="shared" si="2"/>
        <v>132</v>
      </c>
      <c r="R39" s="177">
        <v>3</v>
      </c>
      <c r="S39" s="178">
        <v>67</v>
      </c>
      <c r="T39" s="163">
        <v>73</v>
      </c>
      <c r="U39" s="28">
        <f t="shared" si="3"/>
        <v>140</v>
      </c>
      <c r="V39" s="177">
        <v>3</v>
      </c>
      <c r="W39" s="178">
        <v>55</v>
      </c>
      <c r="X39" s="179">
        <v>68</v>
      </c>
      <c r="Y39" s="28">
        <f t="shared" si="4"/>
        <v>123</v>
      </c>
      <c r="Z39" s="164">
        <v>338</v>
      </c>
      <c r="AA39" s="165">
        <v>314</v>
      </c>
      <c r="AB39" s="28">
        <f t="shared" si="5"/>
        <v>652</v>
      </c>
      <c r="AC39" s="177">
        <v>3</v>
      </c>
      <c r="AD39" s="178">
        <v>52</v>
      </c>
      <c r="AE39" s="179">
        <v>77</v>
      </c>
      <c r="AF39" s="28">
        <f t="shared" si="6"/>
        <v>129</v>
      </c>
      <c r="AG39" s="177">
        <v>3</v>
      </c>
      <c r="AH39" s="178">
        <v>66</v>
      </c>
      <c r="AI39" s="179">
        <v>67</v>
      </c>
      <c r="AJ39" s="28">
        <f t="shared" si="7"/>
        <v>133</v>
      </c>
      <c r="AK39" s="177">
        <v>3</v>
      </c>
      <c r="AL39" s="178">
        <v>72</v>
      </c>
      <c r="AM39" s="179">
        <v>56</v>
      </c>
      <c r="AN39" s="28">
        <f t="shared" si="8"/>
        <v>128</v>
      </c>
      <c r="AO39" s="164">
        <f t="shared" si="46"/>
        <v>190</v>
      </c>
      <c r="AP39" s="165">
        <f t="shared" si="46"/>
        <v>200</v>
      </c>
      <c r="AQ39" s="28">
        <f t="shared" si="9"/>
        <v>390</v>
      </c>
      <c r="AR39" s="177">
        <v>3</v>
      </c>
      <c r="AS39" s="178">
        <v>62</v>
      </c>
      <c r="AT39" s="179">
        <v>66</v>
      </c>
      <c r="AU39" s="28">
        <f t="shared" si="10"/>
        <v>128</v>
      </c>
      <c r="AV39" s="177">
        <v>3</v>
      </c>
      <c r="AW39" s="178">
        <v>63</v>
      </c>
      <c r="AX39" s="179">
        <v>75</v>
      </c>
      <c r="AY39" s="28">
        <f t="shared" si="11"/>
        <v>138</v>
      </c>
      <c r="AZ39" s="164">
        <f t="shared" si="47"/>
        <v>125</v>
      </c>
      <c r="BA39" s="165">
        <f t="shared" si="47"/>
        <v>141</v>
      </c>
      <c r="BB39" s="28">
        <f t="shared" si="12"/>
        <v>266</v>
      </c>
      <c r="BC39" s="177">
        <v>2</v>
      </c>
      <c r="BD39" s="179">
        <v>86</v>
      </c>
      <c r="BE39" s="177">
        <v>1</v>
      </c>
      <c r="BF39" s="179">
        <v>23</v>
      </c>
      <c r="BG39" s="177">
        <v>1</v>
      </c>
      <c r="BH39" s="179">
        <v>23</v>
      </c>
      <c r="BI39" s="31">
        <f t="shared" si="13"/>
        <v>132</v>
      </c>
      <c r="BJ39" s="178">
        <v>65</v>
      </c>
      <c r="BK39" s="179">
        <v>67</v>
      </c>
      <c r="BL39" s="31">
        <f t="shared" si="14"/>
        <v>132</v>
      </c>
      <c r="BM39" s="177">
        <v>2</v>
      </c>
      <c r="BN39" s="179">
        <v>87</v>
      </c>
      <c r="BO39" s="177">
        <v>1</v>
      </c>
      <c r="BP39" s="179">
        <v>27</v>
      </c>
      <c r="BQ39" s="177">
        <v>1</v>
      </c>
      <c r="BR39" s="179">
        <v>16</v>
      </c>
      <c r="BS39" s="31">
        <f t="shared" si="15"/>
        <v>130</v>
      </c>
      <c r="BT39" s="178">
        <v>68</v>
      </c>
      <c r="BU39" s="179">
        <v>62</v>
      </c>
      <c r="BV39" s="31">
        <f t="shared" si="16"/>
        <v>130</v>
      </c>
      <c r="BW39" s="164">
        <f t="shared" si="48"/>
        <v>133</v>
      </c>
      <c r="BX39" s="165">
        <f t="shared" si="48"/>
        <v>129</v>
      </c>
      <c r="BY39" s="28">
        <f t="shared" si="18"/>
        <v>262</v>
      </c>
      <c r="BZ39" s="180">
        <v>436</v>
      </c>
      <c r="CA39" s="179">
        <v>443</v>
      </c>
      <c r="CB39" s="180">
        <v>97</v>
      </c>
      <c r="CC39" s="179">
        <v>80</v>
      </c>
      <c r="CD39" s="180">
        <v>35</v>
      </c>
      <c r="CE39" s="179">
        <v>47</v>
      </c>
      <c r="CF39" s="180">
        <v>1</v>
      </c>
      <c r="CG39" s="179">
        <v>2</v>
      </c>
      <c r="CH39" s="180">
        <v>133</v>
      </c>
      <c r="CI39" s="179">
        <v>116</v>
      </c>
      <c r="CJ39" s="180">
        <v>26</v>
      </c>
      <c r="CK39" s="179">
        <v>36</v>
      </c>
      <c r="CL39" s="180">
        <v>58</v>
      </c>
      <c r="CM39" s="179">
        <v>60</v>
      </c>
      <c r="CN39" s="32">
        <f t="shared" si="19"/>
        <v>786</v>
      </c>
      <c r="CO39" s="32">
        <f t="shared" si="20"/>
        <v>784</v>
      </c>
      <c r="CP39" s="33">
        <f t="shared" si="21"/>
        <v>1570</v>
      </c>
      <c r="CQ39" s="166">
        <f t="shared" si="49"/>
        <v>786</v>
      </c>
      <c r="CR39" s="166">
        <f t="shared" si="49"/>
        <v>784</v>
      </c>
      <c r="CS39" s="34">
        <f t="shared" si="23"/>
        <v>1570</v>
      </c>
      <c r="CT39" s="181">
        <v>510</v>
      </c>
      <c r="CU39" s="182">
        <v>448</v>
      </c>
      <c r="CV39" s="35">
        <f t="shared" si="24"/>
        <v>958</v>
      </c>
      <c r="CW39" s="181">
        <v>22</v>
      </c>
      <c r="CX39" s="182">
        <v>21</v>
      </c>
      <c r="CY39" s="35">
        <f t="shared" si="25"/>
        <v>43</v>
      </c>
      <c r="CZ39" s="181">
        <v>71</v>
      </c>
      <c r="DA39" s="183">
        <v>72</v>
      </c>
      <c r="DB39" s="35">
        <f t="shared" si="26"/>
        <v>143</v>
      </c>
      <c r="DC39" s="181">
        <v>5</v>
      </c>
      <c r="DD39" s="183">
        <v>6</v>
      </c>
      <c r="DE39" s="35">
        <f t="shared" si="27"/>
        <v>11</v>
      </c>
      <c r="DF39" s="181">
        <v>178</v>
      </c>
      <c r="DG39" s="183">
        <v>237</v>
      </c>
      <c r="DH39" s="35">
        <f t="shared" si="28"/>
        <v>415</v>
      </c>
      <c r="DI39" s="181">
        <v>0</v>
      </c>
      <c r="DJ39" s="183">
        <v>0</v>
      </c>
      <c r="DK39" s="35">
        <f t="shared" si="29"/>
        <v>0</v>
      </c>
      <c r="DL39" s="167">
        <f t="shared" si="30"/>
        <v>786</v>
      </c>
      <c r="DM39" s="168">
        <f t="shared" si="31"/>
        <v>784</v>
      </c>
      <c r="DN39" s="28">
        <f t="shared" si="32"/>
        <v>1570</v>
      </c>
      <c r="DO39" s="201"/>
      <c r="DP39" s="28">
        <f t="shared" si="33"/>
        <v>0</v>
      </c>
      <c r="DQ39" s="28">
        <f t="shared" si="34"/>
        <v>0</v>
      </c>
      <c r="DR39" s="36">
        <f t="shared" si="35"/>
        <v>1570</v>
      </c>
      <c r="DS39" s="29">
        <f t="shared" si="36"/>
        <v>1570</v>
      </c>
      <c r="DT39" s="30">
        <f t="shared" si="37"/>
        <v>0</v>
      </c>
      <c r="DU39" s="30">
        <f t="shared" si="38"/>
        <v>0</v>
      </c>
      <c r="DV39" s="28">
        <f t="shared" si="39"/>
        <v>0</v>
      </c>
      <c r="DW39" s="28">
        <f t="shared" si="40"/>
        <v>0</v>
      </c>
      <c r="DX39" s="161"/>
      <c r="DY39" s="161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3"/>
      <c r="HH39" s="121"/>
    </row>
    <row r="40" spans="1:216" s="23" customFormat="1" ht="21" customHeight="1">
      <c r="A40" s="158">
        <v>37</v>
      </c>
      <c r="B40" s="173" t="s">
        <v>127</v>
      </c>
      <c r="C40" s="170" t="s">
        <v>107</v>
      </c>
      <c r="D40" s="171" t="s">
        <v>64</v>
      </c>
      <c r="E40" s="172" t="s">
        <v>65</v>
      </c>
      <c r="F40" s="199">
        <v>1</v>
      </c>
      <c r="G40" s="162">
        <v>20</v>
      </c>
      <c r="H40" s="163">
        <v>23</v>
      </c>
      <c r="I40" s="28">
        <f t="shared" si="0"/>
        <v>43</v>
      </c>
      <c r="J40" s="199">
        <v>1</v>
      </c>
      <c r="K40" s="200">
        <v>21</v>
      </c>
      <c r="L40" s="163">
        <v>18</v>
      </c>
      <c r="M40" s="28">
        <f t="shared" si="1"/>
        <v>39</v>
      </c>
      <c r="N40" s="199">
        <v>1</v>
      </c>
      <c r="O40" s="200">
        <v>16</v>
      </c>
      <c r="P40" s="163">
        <v>21</v>
      </c>
      <c r="Q40" s="28">
        <f t="shared" si="2"/>
        <v>37</v>
      </c>
      <c r="R40" s="199">
        <v>1</v>
      </c>
      <c r="S40" s="200">
        <v>19</v>
      </c>
      <c r="T40" s="163">
        <v>22</v>
      </c>
      <c r="U40" s="28">
        <f t="shared" si="3"/>
        <v>41</v>
      </c>
      <c r="V40" s="199">
        <v>1</v>
      </c>
      <c r="W40" s="200">
        <v>22</v>
      </c>
      <c r="X40" s="201">
        <v>18</v>
      </c>
      <c r="Y40" s="28">
        <f t="shared" si="4"/>
        <v>40</v>
      </c>
      <c r="Z40" s="164">
        <v>98</v>
      </c>
      <c r="AA40" s="165">
        <v>102</v>
      </c>
      <c r="AB40" s="28">
        <f t="shared" si="5"/>
        <v>200</v>
      </c>
      <c r="AC40" s="199">
        <v>1</v>
      </c>
      <c r="AD40" s="200">
        <v>21</v>
      </c>
      <c r="AE40" s="201">
        <v>20</v>
      </c>
      <c r="AF40" s="28">
        <f t="shared" si="6"/>
        <v>41</v>
      </c>
      <c r="AG40" s="199">
        <v>1</v>
      </c>
      <c r="AH40" s="200">
        <v>15</v>
      </c>
      <c r="AI40" s="201">
        <v>24</v>
      </c>
      <c r="AJ40" s="28">
        <f t="shared" si="7"/>
        <v>39</v>
      </c>
      <c r="AK40" s="199">
        <v>1</v>
      </c>
      <c r="AL40" s="200">
        <v>21</v>
      </c>
      <c r="AM40" s="201">
        <v>19</v>
      </c>
      <c r="AN40" s="28">
        <f t="shared" si="8"/>
        <v>40</v>
      </c>
      <c r="AO40" s="164">
        <f t="shared" si="46"/>
        <v>57</v>
      </c>
      <c r="AP40" s="165">
        <f t="shared" si="46"/>
        <v>63</v>
      </c>
      <c r="AQ40" s="28">
        <f t="shared" si="9"/>
        <v>120</v>
      </c>
      <c r="AR40" s="199">
        <v>1</v>
      </c>
      <c r="AS40" s="200">
        <v>20</v>
      </c>
      <c r="AT40" s="201">
        <v>16</v>
      </c>
      <c r="AU40" s="28">
        <f t="shared" si="10"/>
        <v>36</v>
      </c>
      <c r="AV40" s="199">
        <v>1</v>
      </c>
      <c r="AW40" s="200">
        <v>22</v>
      </c>
      <c r="AX40" s="201">
        <v>20</v>
      </c>
      <c r="AY40" s="28">
        <f t="shared" si="11"/>
        <v>42</v>
      </c>
      <c r="AZ40" s="164">
        <f t="shared" si="47"/>
        <v>42</v>
      </c>
      <c r="BA40" s="165">
        <f t="shared" si="47"/>
        <v>36</v>
      </c>
      <c r="BB40" s="28">
        <f t="shared" si="12"/>
        <v>78</v>
      </c>
      <c r="BC40" s="199">
        <v>0</v>
      </c>
      <c r="BD40" s="201">
        <v>0</v>
      </c>
      <c r="BE40" s="199">
        <v>0</v>
      </c>
      <c r="BF40" s="201">
        <v>0</v>
      </c>
      <c r="BG40" s="199">
        <v>0</v>
      </c>
      <c r="BH40" s="201">
        <v>0</v>
      </c>
      <c r="BI40" s="31">
        <f t="shared" si="13"/>
        <v>0</v>
      </c>
      <c r="BJ40" s="200">
        <v>0</v>
      </c>
      <c r="BK40" s="201">
        <v>0</v>
      </c>
      <c r="BL40" s="31">
        <f t="shared" si="14"/>
        <v>0</v>
      </c>
      <c r="BM40" s="199">
        <v>0</v>
      </c>
      <c r="BN40" s="201">
        <v>0</v>
      </c>
      <c r="BO40" s="199">
        <v>0</v>
      </c>
      <c r="BP40" s="201">
        <v>0</v>
      </c>
      <c r="BQ40" s="199">
        <v>0</v>
      </c>
      <c r="BR40" s="201">
        <v>0</v>
      </c>
      <c r="BS40" s="31">
        <f t="shared" si="15"/>
        <v>0</v>
      </c>
      <c r="BT40" s="200">
        <v>0</v>
      </c>
      <c r="BU40" s="201">
        <v>0</v>
      </c>
      <c r="BV40" s="31">
        <f t="shared" si="16"/>
        <v>0</v>
      </c>
      <c r="BW40" s="164">
        <f t="shared" si="48"/>
        <v>0</v>
      </c>
      <c r="BX40" s="165">
        <f t="shared" si="48"/>
        <v>0</v>
      </c>
      <c r="BY40" s="28">
        <f t="shared" si="18"/>
        <v>0</v>
      </c>
      <c r="BZ40" s="202">
        <v>68</v>
      </c>
      <c r="CA40" s="201">
        <v>77</v>
      </c>
      <c r="CB40" s="202">
        <v>13</v>
      </c>
      <c r="CC40" s="201">
        <v>17</v>
      </c>
      <c r="CD40" s="202">
        <v>3</v>
      </c>
      <c r="CE40" s="201">
        <v>3</v>
      </c>
      <c r="CF40" s="202">
        <v>1</v>
      </c>
      <c r="CG40" s="201">
        <v>0</v>
      </c>
      <c r="CH40" s="202">
        <v>97</v>
      </c>
      <c r="CI40" s="201">
        <v>95</v>
      </c>
      <c r="CJ40" s="202">
        <v>15</v>
      </c>
      <c r="CK40" s="201">
        <v>9</v>
      </c>
      <c r="CL40" s="202"/>
      <c r="CM40" s="201"/>
      <c r="CN40" s="32">
        <f t="shared" si="19"/>
        <v>197</v>
      </c>
      <c r="CO40" s="32">
        <f t="shared" si="20"/>
        <v>201</v>
      </c>
      <c r="CP40" s="33">
        <f t="shared" si="21"/>
        <v>398</v>
      </c>
      <c r="CQ40" s="166">
        <f t="shared" si="49"/>
        <v>197</v>
      </c>
      <c r="CR40" s="166">
        <f t="shared" si="49"/>
        <v>201</v>
      </c>
      <c r="CS40" s="34">
        <f t="shared" si="23"/>
        <v>398</v>
      </c>
      <c r="CT40" s="203">
        <v>16</v>
      </c>
      <c r="CU40" s="204">
        <v>17</v>
      </c>
      <c r="CV40" s="35">
        <f t="shared" si="24"/>
        <v>33</v>
      </c>
      <c r="CW40" s="203">
        <v>0</v>
      </c>
      <c r="CX40" s="204">
        <v>0</v>
      </c>
      <c r="CY40" s="35">
        <f t="shared" si="25"/>
        <v>0</v>
      </c>
      <c r="CZ40" s="203">
        <v>32</v>
      </c>
      <c r="DA40" s="205">
        <v>34</v>
      </c>
      <c r="DB40" s="35">
        <f t="shared" si="26"/>
        <v>66</v>
      </c>
      <c r="DC40" s="203">
        <v>8</v>
      </c>
      <c r="DD40" s="205">
        <v>7</v>
      </c>
      <c r="DE40" s="35">
        <f t="shared" si="27"/>
        <v>15</v>
      </c>
      <c r="DF40" s="203">
        <v>141</v>
      </c>
      <c r="DG40" s="205">
        <v>143</v>
      </c>
      <c r="DH40" s="35">
        <f t="shared" si="28"/>
        <v>284</v>
      </c>
      <c r="DI40" s="203">
        <v>0</v>
      </c>
      <c r="DJ40" s="205">
        <v>0</v>
      </c>
      <c r="DK40" s="35">
        <f t="shared" si="29"/>
        <v>0</v>
      </c>
      <c r="DL40" s="167">
        <f t="shared" si="30"/>
        <v>197</v>
      </c>
      <c r="DM40" s="168">
        <f t="shared" si="31"/>
        <v>201</v>
      </c>
      <c r="DN40" s="28">
        <f t="shared" si="32"/>
        <v>398</v>
      </c>
      <c r="DO40" s="201"/>
      <c r="DP40" s="28">
        <f t="shared" si="33"/>
        <v>0</v>
      </c>
      <c r="DQ40" s="28">
        <f t="shared" si="34"/>
        <v>0</v>
      </c>
      <c r="DR40" s="36">
        <f t="shared" si="35"/>
        <v>398</v>
      </c>
      <c r="DS40" s="29">
        <f t="shared" si="36"/>
        <v>398</v>
      </c>
      <c r="DT40" s="30">
        <f t="shared" si="37"/>
        <v>0</v>
      </c>
      <c r="DU40" s="30">
        <f t="shared" si="38"/>
        <v>0</v>
      </c>
      <c r="DV40" s="28">
        <f t="shared" si="39"/>
        <v>0</v>
      </c>
      <c r="DW40" s="28">
        <f t="shared" si="40"/>
        <v>0</v>
      </c>
      <c r="DX40" s="161"/>
      <c r="DY40" s="16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130"/>
      <c r="FV40" s="130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  <c r="GN40" s="130"/>
      <c r="GO40" s="130"/>
      <c r="GP40" s="130"/>
      <c r="GQ40" s="130"/>
      <c r="GR40" s="130"/>
      <c r="GS40" s="130"/>
      <c r="GT40" s="130"/>
      <c r="GU40" s="130"/>
      <c r="GV40" s="130"/>
      <c r="GW40" s="130"/>
      <c r="GX40" s="130"/>
      <c r="GY40" s="130"/>
      <c r="GZ40" s="130"/>
      <c r="HA40" s="130"/>
      <c r="HB40" s="130"/>
      <c r="HC40" s="130"/>
      <c r="HD40" s="130"/>
      <c r="HE40" s="130"/>
      <c r="HF40" s="130"/>
      <c r="HG40" s="129"/>
      <c r="HH40" s="124"/>
    </row>
    <row r="41" spans="1:216" s="23" customFormat="1" ht="21" customHeight="1">
      <c r="A41" s="158">
        <v>38</v>
      </c>
      <c r="B41" s="158">
        <v>2107</v>
      </c>
      <c r="C41" s="170" t="s">
        <v>108</v>
      </c>
      <c r="D41" s="171" t="s">
        <v>64</v>
      </c>
      <c r="E41" s="172" t="s">
        <v>65</v>
      </c>
      <c r="F41" s="177">
        <v>2</v>
      </c>
      <c r="G41" s="178">
        <v>54</v>
      </c>
      <c r="H41" s="179">
        <v>46</v>
      </c>
      <c r="I41" s="28">
        <f t="shared" si="0"/>
        <v>100</v>
      </c>
      <c r="J41" s="177">
        <v>2</v>
      </c>
      <c r="K41" s="178">
        <v>49</v>
      </c>
      <c r="L41" s="179">
        <v>43</v>
      </c>
      <c r="M41" s="28">
        <f t="shared" si="1"/>
        <v>92</v>
      </c>
      <c r="N41" s="177">
        <v>2</v>
      </c>
      <c r="O41" s="178">
        <v>40</v>
      </c>
      <c r="P41" s="179">
        <v>49</v>
      </c>
      <c r="Q41" s="28">
        <f t="shared" si="2"/>
        <v>89</v>
      </c>
      <c r="R41" s="177">
        <v>2</v>
      </c>
      <c r="S41" s="178">
        <v>49</v>
      </c>
      <c r="T41" s="179">
        <v>37</v>
      </c>
      <c r="U41" s="28">
        <f t="shared" si="3"/>
        <v>86</v>
      </c>
      <c r="V41" s="177">
        <v>2</v>
      </c>
      <c r="W41" s="178">
        <v>51</v>
      </c>
      <c r="X41" s="179">
        <v>42</v>
      </c>
      <c r="Y41" s="28">
        <f t="shared" si="4"/>
        <v>93</v>
      </c>
      <c r="Z41" s="164">
        <f t="shared" si="45"/>
        <v>243</v>
      </c>
      <c r="AA41" s="165">
        <f t="shared" si="45"/>
        <v>217</v>
      </c>
      <c r="AB41" s="28">
        <f t="shared" si="5"/>
        <v>460</v>
      </c>
      <c r="AC41" s="177">
        <v>2</v>
      </c>
      <c r="AD41" s="178">
        <v>44</v>
      </c>
      <c r="AE41" s="179">
        <v>46</v>
      </c>
      <c r="AF41" s="28">
        <f t="shared" si="6"/>
        <v>90</v>
      </c>
      <c r="AG41" s="177">
        <v>2</v>
      </c>
      <c r="AH41" s="178">
        <v>44</v>
      </c>
      <c r="AI41" s="179">
        <v>38</v>
      </c>
      <c r="AJ41" s="28">
        <f t="shared" si="7"/>
        <v>82</v>
      </c>
      <c r="AK41" s="177">
        <v>2</v>
      </c>
      <c r="AL41" s="178">
        <v>46</v>
      </c>
      <c r="AM41" s="179">
        <v>34</v>
      </c>
      <c r="AN41" s="28">
        <f t="shared" si="8"/>
        <v>80</v>
      </c>
      <c r="AO41" s="164">
        <f t="shared" si="46"/>
        <v>134</v>
      </c>
      <c r="AP41" s="165">
        <f t="shared" si="46"/>
        <v>118</v>
      </c>
      <c r="AQ41" s="28">
        <f t="shared" si="9"/>
        <v>252</v>
      </c>
      <c r="AR41" s="177">
        <v>2</v>
      </c>
      <c r="AS41" s="178">
        <v>45</v>
      </c>
      <c r="AT41" s="179">
        <v>38</v>
      </c>
      <c r="AU41" s="28">
        <f t="shared" si="10"/>
        <v>83</v>
      </c>
      <c r="AV41" s="177">
        <v>2</v>
      </c>
      <c r="AW41" s="178">
        <v>42</v>
      </c>
      <c r="AX41" s="179">
        <v>38</v>
      </c>
      <c r="AY41" s="28">
        <f t="shared" si="11"/>
        <v>80</v>
      </c>
      <c r="AZ41" s="164">
        <f t="shared" si="47"/>
        <v>87</v>
      </c>
      <c r="BA41" s="165">
        <f t="shared" si="47"/>
        <v>76</v>
      </c>
      <c r="BB41" s="28">
        <f t="shared" si="12"/>
        <v>163</v>
      </c>
      <c r="BC41" s="177">
        <v>1</v>
      </c>
      <c r="BD41" s="179">
        <v>41</v>
      </c>
      <c r="BE41" s="177">
        <v>1</v>
      </c>
      <c r="BF41" s="179">
        <v>14</v>
      </c>
      <c r="BG41" s="177">
        <v>0</v>
      </c>
      <c r="BH41" s="179">
        <v>0</v>
      </c>
      <c r="BI41" s="31">
        <f t="shared" si="13"/>
        <v>55</v>
      </c>
      <c r="BJ41" s="178">
        <v>37</v>
      </c>
      <c r="BK41" s="179">
        <v>18</v>
      </c>
      <c r="BL41" s="31">
        <f t="shared" si="14"/>
        <v>55</v>
      </c>
      <c r="BM41" s="177">
        <v>1</v>
      </c>
      <c r="BN41" s="179">
        <v>44</v>
      </c>
      <c r="BO41" s="177">
        <v>0</v>
      </c>
      <c r="BP41" s="179">
        <v>0</v>
      </c>
      <c r="BQ41" s="177">
        <v>0</v>
      </c>
      <c r="BR41" s="179">
        <v>0</v>
      </c>
      <c r="BS41" s="31">
        <f t="shared" si="15"/>
        <v>44</v>
      </c>
      <c r="BT41" s="178">
        <v>15</v>
      </c>
      <c r="BU41" s="179">
        <v>29</v>
      </c>
      <c r="BV41" s="31">
        <f t="shared" si="16"/>
        <v>44</v>
      </c>
      <c r="BW41" s="164">
        <f t="shared" si="48"/>
        <v>52</v>
      </c>
      <c r="BX41" s="165">
        <f t="shared" si="48"/>
        <v>47</v>
      </c>
      <c r="BY41" s="28">
        <f t="shared" si="18"/>
        <v>99</v>
      </c>
      <c r="BZ41" s="180">
        <v>139</v>
      </c>
      <c r="CA41" s="179">
        <v>145</v>
      </c>
      <c r="CB41" s="180">
        <v>110</v>
      </c>
      <c r="CC41" s="179">
        <v>95</v>
      </c>
      <c r="CD41" s="180">
        <v>4</v>
      </c>
      <c r="CE41" s="179">
        <v>5</v>
      </c>
      <c r="CF41" s="180">
        <v>1</v>
      </c>
      <c r="CG41" s="179">
        <v>1</v>
      </c>
      <c r="CH41" s="180">
        <v>224</v>
      </c>
      <c r="CI41" s="179">
        <v>193</v>
      </c>
      <c r="CJ41" s="180">
        <v>11</v>
      </c>
      <c r="CK41" s="179">
        <v>2</v>
      </c>
      <c r="CL41" s="180">
        <v>27</v>
      </c>
      <c r="CM41" s="179">
        <v>17</v>
      </c>
      <c r="CN41" s="32">
        <f t="shared" si="19"/>
        <v>516</v>
      </c>
      <c r="CO41" s="32">
        <f t="shared" si="20"/>
        <v>458</v>
      </c>
      <c r="CP41" s="33">
        <f t="shared" si="21"/>
        <v>974</v>
      </c>
      <c r="CQ41" s="166">
        <f t="shared" si="49"/>
        <v>516</v>
      </c>
      <c r="CR41" s="166">
        <f t="shared" si="49"/>
        <v>458</v>
      </c>
      <c r="CS41" s="34">
        <f t="shared" si="23"/>
        <v>974</v>
      </c>
      <c r="CT41" s="181">
        <v>154</v>
      </c>
      <c r="CU41" s="182">
        <v>136</v>
      </c>
      <c r="CV41" s="35">
        <f t="shared" si="24"/>
        <v>290</v>
      </c>
      <c r="CW41" s="181">
        <v>15</v>
      </c>
      <c r="CX41" s="182">
        <v>20</v>
      </c>
      <c r="CY41" s="35">
        <f t="shared" si="25"/>
        <v>35</v>
      </c>
      <c r="CZ41" s="181">
        <v>170</v>
      </c>
      <c r="DA41" s="183">
        <v>173</v>
      </c>
      <c r="DB41" s="35">
        <f t="shared" si="26"/>
        <v>343</v>
      </c>
      <c r="DC41" s="181">
        <v>22</v>
      </c>
      <c r="DD41" s="183">
        <v>24</v>
      </c>
      <c r="DE41" s="35">
        <f t="shared" si="27"/>
        <v>46</v>
      </c>
      <c r="DF41" s="181">
        <v>155</v>
      </c>
      <c r="DG41" s="183">
        <v>105</v>
      </c>
      <c r="DH41" s="35">
        <f t="shared" si="28"/>
        <v>260</v>
      </c>
      <c r="DI41" s="181"/>
      <c r="DJ41" s="183"/>
      <c r="DK41" s="35">
        <f t="shared" si="29"/>
        <v>0</v>
      </c>
      <c r="DL41" s="167">
        <f t="shared" si="30"/>
        <v>516</v>
      </c>
      <c r="DM41" s="168">
        <f t="shared" si="31"/>
        <v>458</v>
      </c>
      <c r="DN41" s="28">
        <f t="shared" si="32"/>
        <v>974</v>
      </c>
      <c r="DO41" s="201"/>
      <c r="DP41" s="28">
        <f t="shared" si="33"/>
        <v>0</v>
      </c>
      <c r="DQ41" s="28">
        <f t="shared" si="34"/>
        <v>0</v>
      </c>
      <c r="DR41" s="36">
        <f t="shared" si="35"/>
        <v>974</v>
      </c>
      <c r="DS41" s="29">
        <f t="shared" si="36"/>
        <v>974</v>
      </c>
      <c r="DT41" s="30">
        <f t="shared" si="37"/>
        <v>0</v>
      </c>
      <c r="DU41" s="30">
        <f t="shared" si="38"/>
        <v>0</v>
      </c>
      <c r="DV41" s="28">
        <f t="shared" si="39"/>
        <v>0</v>
      </c>
      <c r="DW41" s="28">
        <f t="shared" si="40"/>
        <v>0</v>
      </c>
      <c r="DX41" s="161"/>
      <c r="DY41" s="16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  <c r="FK41" s="130"/>
      <c r="FL41" s="130"/>
      <c r="FM41" s="130"/>
      <c r="FN41" s="130"/>
      <c r="FO41" s="130"/>
      <c r="FP41" s="130"/>
      <c r="FQ41" s="130"/>
      <c r="FR41" s="130"/>
      <c r="FS41" s="130"/>
      <c r="FT41" s="130"/>
      <c r="FU41" s="130"/>
      <c r="FV41" s="130"/>
      <c r="FW41" s="130"/>
      <c r="FX41" s="130"/>
      <c r="FY41" s="130"/>
      <c r="FZ41" s="130"/>
      <c r="GA41" s="130"/>
      <c r="GB41" s="130"/>
      <c r="GC41" s="130"/>
      <c r="GD41" s="130"/>
      <c r="GE41" s="130"/>
      <c r="GF41" s="130"/>
      <c r="GG41" s="130"/>
      <c r="GH41" s="130"/>
      <c r="GI41" s="130"/>
      <c r="GJ41" s="130"/>
      <c r="GK41" s="130"/>
      <c r="GL41" s="130"/>
      <c r="GM41" s="130"/>
      <c r="GN41" s="130"/>
      <c r="GO41" s="130"/>
      <c r="GP41" s="130"/>
      <c r="GQ41" s="130"/>
      <c r="GR41" s="130"/>
      <c r="GS41" s="130"/>
      <c r="GT41" s="130"/>
      <c r="GU41" s="130"/>
      <c r="GV41" s="130"/>
      <c r="GW41" s="130"/>
      <c r="GX41" s="130"/>
      <c r="GY41" s="130"/>
      <c r="GZ41" s="130"/>
      <c r="HA41" s="130"/>
      <c r="HB41" s="130"/>
      <c r="HC41" s="130"/>
      <c r="HD41" s="130"/>
      <c r="HE41" s="130"/>
      <c r="HF41" s="130"/>
      <c r="HG41" s="129"/>
      <c r="HH41" s="124"/>
    </row>
    <row r="42" spans="1:216" s="23" customFormat="1" ht="21" customHeight="1">
      <c r="A42" s="158">
        <v>39</v>
      </c>
      <c r="B42" s="173" t="s">
        <v>128</v>
      </c>
      <c r="C42" s="170" t="s">
        <v>109</v>
      </c>
      <c r="D42" s="171" t="s">
        <v>64</v>
      </c>
      <c r="E42" s="172" t="s">
        <v>65</v>
      </c>
      <c r="F42" s="177">
        <v>5</v>
      </c>
      <c r="G42" s="178">
        <v>137</v>
      </c>
      <c r="H42" s="179">
        <v>112</v>
      </c>
      <c r="I42" s="28">
        <f t="shared" si="0"/>
        <v>249</v>
      </c>
      <c r="J42" s="177">
        <v>5</v>
      </c>
      <c r="K42" s="178">
        <v>119</v>
      </c>
      <c r="L42" s="179">
        <v>133</v>
      </c>
      <c r="M42" s="28">
        <f t="shared" si="1"/>
        <v>252</v>
      </c>
      <c r="N42" s="177">
        <v>5</v>
      </c>
      <c r="O42" s="178">
        <v>156</v>
      </c>
      <c r="P42" s="179">
        <v>129</v>
      </c>
      <c r="Q42" s="28">
        <f t="shared" si="2"/>
        <v>285</v>
      </c>
      <c r="R42" s="177">
        <v>5</v>
      </c>
      <c r="S42" s="178">
        <v>171</v>
      </c>
      <c r="T42" s="179">
        <v>141</v>
      </c>
      <c r="U42" s="28">
        <f t="shared" si="3"/>
        <v>312</v>
      </c>
      <c r="V42" s="177">
        <v>5</v>
      </c>
      <c r="W42" s="178">
        <v>170</v>
      </c>
      <c r="X42" s="179">
        <v>95</v>
      </c>
      <c r="Y42" s="28">
        <f t="shared" si="4"/>
        <v>265</v>
      </c>
      <c r="Z42" s="208">
        <f t="shared" si="45"/>
        <v>753</v>
      </c>
      <c r="AA42" s="209">
        <f t="shared" si="45"/>
        <v>610</v>
      </c>
      <c r="AB42" s="28">
        <f t="shared" si="5"/>
        <v>1363</v>
      </c>
      <c r="AC42" s="177">
        <v>5</v>
      </c>
      <c r="AD42" s="178">
        <v>136</v>
      </c>
      <c r="AE42" s="179">
        <v>110</v>
      </c>
      <c r="AF42" s="28">
        <f t="shared" si="6"/>
        <v>246</v>
      </c>
      <c r="AG42" s="177">
        <v>4</v>
      </c>
      <c r="AH42" s="178">
        <v>129</v>
      </c>
      <c r="AI42" s="179">
        <v>101</v>
      </c>
      <c r="AJ42" s="28">
        <f t="shared" si="7"/>
        <v>230</v>
      </c>
      <c r="AK42" s="177">
        <v>4</v>
      </c>
      <c r="AL42" s="178">
        <v>110</v>
      </c>
      <c r="AM42" s="179">
        <v>104</v>
      </c>
      <c r="AN42" s="28">
        <f t="shared" si="8"/>
        <v>214</v>
      </c>
      <c r="AO42" s="164">
        <f t="shared" si="46"/>
        <v>375</v>
      </c>
      <c r="AP42" s="165">
        <f t="shared" si="46"/>
        <v>315</v>
      </c>
      <c r="AQ42" s="28">
        <f t="shared" si="9"/>
        <v>690</v>
      </c>
      <c r="AR42" s="177">
        <v>4</v>
      </c>
      <c r="AS42" s="178">
        <v>111</v>
      </c>
      <c r="AT42" s="179">
        <v>92</v>
      </c>
      <c r="AU42" s="28">
        <f t="shared" si="10"/>
        <v>203</v>
      </c>
      <c r="AV42" s="177">
        <v>4</v>
      </c>
      <c r="AW42" s="178">
        <v>117</v>
      </c>
      <c r="AX42" s="179">
        <v>97</v>
      </c>
      <c r="AY42" s="28">
        <f t="shared" si="11"/>
        <v>214</v>
      </c>
      <c r="AZ42" s="164">
        <f t="shared" si="47"/>
        <v>228</v>
      </c>
      <c r="BA42" s="165">
        <f t="shared" si="47"/>
        <v>189</v>
      </c>
      <c r="BB42" s="28">
        <f t="shared" si="12"/>
        <v>417</v>
      </c>
      <c r="BC42" s="177">
        <v>2</v>
      </c>
      <c r="BD42" s="179">
        <v>81</v>
      </c>
      <c r="BE42" s="177">
        <v>1</v>
      </c>
      <c r="BF42" s="179">
        <v>56</v>
      </c>
      <c r="BG42" s="177">
        <v>0</v>
      </c>
      <c r="BH42" s="179">
        <v>0</v>
      </c>
      <c r="BI42" s="31">
        <f t="shared" si="13"/>
        <v>137</v>
      </c>
      <c r="BJ42" s="178">
        <v>77</v>
      </c>
      <c r="BK42" s="179">
        <v>60</v>
      </c>
      <c r="BL42" s="31">
        <f t="shared" si="14"/>
        <v>137</v>
      </c>
      <c r="BM42" s="177">
        <v>2</v>
      </c>
      <c r="BN42" s="179">
        <v>89</v>
      </c>
      <c r="BO42" s="177">
        <v>1</v>
      </c>
      <c r="BP42" s="179">
        <v>35</v>
      </c>
      <c r="BQ42" s="177">
        <v>0</v>
      </c>
      <c r="BR42" s="179">
        <v>0</v>
      </c>
      <c r="BS42" s="31">
        <f t="shared" si="15"/>
        <v>124</v>
      </c>
      <c r="BT42" s="178">
        <v>62</v>
      </c>
      <c r="BU42" s="179">
        <v>62</v>
      </c>
      <c r="BV42" s="31">
        <f t="shared" si="16"/>
        <v>124</v>
      </c>
      <c r="BW42" s="164">
        <f t="shared" si="48"/>
        <v>139</v>
      </c>
      <c r="BX42" s="165">
        <f t="shared" si="48"/>
        <v>122</v>
      </c>
      <c r="BY42" s="28">
        <f t="shared" si="18"/>
        <v>261</v>
      </c>
      <c r="BZ42" s="180">
        <v>764</v>
      </c>
      <c r="CA42" s="179">
        <v>642</v>
      </c>
      <c r="CB42" s="180">
        <v>235</v>
      </c>
      <c r="CC42" s="179">
        <v>214</v>
      </c>
      <c r="CD42" s="180">
        <v>18</v>
      </c>
      <c r="CE42" s="179">
        <v>11</v>
      </c>
      <c r="CF42" s="180">
        <v>4</v>
      </c>
      <c r="CG42" s="179">
        <v>4</v>
      </c>
      <c r="CH42" s="180">
        <v>363</v>
      </c>
      <c r="CI42" s="179">
        <v>280</v>
      </c>
      <c r="CJ42" s="180">
        <v>23</v>
      </c>
      <c r="CK42" s="179">
        <v>18</v>
      </c>
      <c r="CL42" s="180">
        <v>88</v>
      </c>
      <c r="CM42" s="179">
        <v>67</v>
      </c>
      <c r="CN42" s="32">
        <f t="shared" si="19"/>
        <v>1495</v>
      </c>
      <c r="CO42" s="32">
        <f t="shared" si="20"/>
        <v>1236</v>
      </c>
      <c r="CP42" s="33">
        <f t="shared" si="21"/>
        <v>2731</v>
      </c>
      <c r="CQ42" s="166">
        <f t="shared" si="49"/>
        <v>1495</v>
      </c>
      <c r="CR42" s="166">
        <f t="shared" si="49"/>
        <v>1236</v>
      </c>
      <c r="CS42" s="34">
        <f t="shared" si="23"/>
        <v>2731</v>
      </c>
      <c r="CT42" s="181">
        <v>666</v>
      </c>
      <c r="CU42" s="182">
        <v>600</v>
      </c>
      <c r="CV42" s="35">
        <f t="shared" si="24"/>
        <v>1266</v>
      </c>
      <c r="CW42" s="181">
        <v>74</v>
      </c>
      <c r="CX42" s="182">
        <v>91</v>
      </c>
      <c r="CY42" s="35">
        <f t="shared" si="25"/>
        <v>165</v>
      </c>
      <c r="CZ42" s="181">
        <v>96</v>
      </c>
      <c r="DA42" s="183">
        <v>93</v>
      </c>
      <c r="DB42" s="35">
        <f t="shared" si="26"/>
        <v>189</v>
      </c>
      <c r="DC42" s="181">
        <v>29</v>
      </c>
      <c r="DD42" s="183">
        <v>35</v>
      </c>
      <c r="DE42" s="35">
        <f t="shared" si="27"/>
        <v>64</v>
      </c>
      <c r="DF42" s="181">
        <v>630</v>
      </c>
      <c r="DG42" s="183">
        <v>417</v>
      </c>
      <c r="DH42" s="35">
        <f t="shared" si="28"/>
        <v>1047</v>
      </c>
      <c r="DI42" s="181"/>
      <c r="DJ42" s="183"/>
      <c r="DK42" s="35">
        <f t="shared" si="29"/>
        <v>0</v>
      </c>
      <c r="DL42" s="167">
        <f t="shared" si="30"/>
        <v>1495</v>
      </c>
      <c r="DM42" s="168">
        <f t="shared" si="31"/>
        <v>1236</v>
      </c>
      <c r="DN42" s="28">
        <f t="shared" si="32"/>
        <v>2731</v>
      </c>
      <c r="DO42" s="201"/>
      <c r="DP42" s="28">
        <f t="shared" si="33"/>
        <v>0</v>
      </c>
      <c r="DQ42" s="28">
        <f t="shared" si="34"/>
        <v>0</v>
      </c>
      <c r="DR42" s="36">
        <f t="shared" si="35"/>
        <v>2731</v>
      </c>
      <c r="DS42" s="29">
        <f t="shared" si="36"/>
        <v>2731</v>
      </c>
      <c r="DT42" s="30">
        <f t="shared" si="37"/>
        <v>0</v>
      </c>
      <c r="DU42" s="30">
        <f t="shared" si="38"/>
        <v>0</v>
      </c>
      <c r="DV42" s="28">
        <f t="shared" si="39"/>
        <v>0</v>
      </c>
      <c r="DW42" s="28">
        <f t="shared" si="40"/>
        <v>0</v>
      </c>
      <c r="DX42" s="161"/>
      <c r="DY42" s="16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30"/>
      <c r="FP42" s="130"/>
      <c r="FQ42" s="130"/>
      <c r="FR42" s="130"/>
      <c r="FS42" s="130"/>
      <c r="FT42" s="130"/>
      <c r="FU42" s="130"/>
      <c r="FV42" s="130"/>
      <c r="FW42" s="130"/>
      <c r="FX42" s="130"/>
      <c r="FY42" s="130"/>
      <c r="FZ42" s="130"/>
      <c r="GA42" s="130"/>
      <c r="GB42" s="130"/>
      <c r="GC42" s="130"/>
      <c r="GD42" s="130"/>
      <c r="GE42" s="130"/>
      <c r="GF42" s="130"/>
      <c r="GG42" s="130"/>
      <c r="GH42" s="130"/>
      <c r="GI42" s="130"/>
      <c r="GJ42" s="130"/>
      <c r="GK42" s="130"/>
      <c r="GL42" s="130"/>
      <c r="GM42" s="130"/>
      <c r="GN42" s="130"/>
      <c r="GO42" s="130"/>
      <c r="GP42" s="130"/>
      <c r="GQ42" s="130"/>
      <c r="GR42" s="130"/>
      <c r="GS42" s="130"/>
      <c r="GT42" s="130"/>
      <c r="GU42" s="130"/>
      <c r="GV42" s="130"/>
      <c r="GW42" s="130"/>
      <c r="GX42" s="130"/>
      <c r="GY42" s="130"/>
      <c r="GZ42" s="130"/>
      <c r="HA42" s="130"/>
      <c r="HB42" s="130"/>
      <c r="HC42" s="130"/>
      <c r="HD42" s="130"/>
      <c r="HE42" s="130"/>
      <c r="HF42" s="130"/>
      <c r="HG42" s="129"/>
      <c r="HH42" s="124"/>
    </row>
    <row r="43" spans="1:216" s="23" customFormat="1" ht="21" customHeight="1">
      <c r="A43" s="158">
        <v>40</v>
      </c>
      <c r="B43" s="158">
        <v>2108</v>
      </c>
      <c r="C43" s="170" t="s">
        <v>110</v>
      </c>
      <c r="D43" s="171" t="s">
        <v>64</v>
      </c>
      <c r="E43" s="172" t="s">
        <v>76</v>
      </c>
      <c r="F43" s="177">
        <v>2</v>
      </c>
      <c r="G43" s="178">
        <v>54</v>
      </c>
      <c r="H43" s="179">
        <v>50</v>
      </c>
      <c r="I43" s="28">
        <f t="shared" si="0"/>
        <v>104</v>
      </c>
      <c r="J43" s="177">
        <v>2</v>
      </c>
      <c r="K43" s="178">
        <v>59</v>
      </c>
      <c r="L43" s="179">
        <v>41</v>
      </c>
      <c r="M43" s="28">
        <f t="shared" si="1"/>
        <v>100</v>
      </c>
      <c r="N43" s="177">
        <v>2</v>
      </c>
      <c r="O43" s="178">
        <v>74</v>
      </c>
      <c r="P43" s="179">
        <v>52</v>
      </c>
      <c r="Q43" s="28">
        <f t="shared" si="2"/>
        <v>126</v>
      </c>
      <c r="R43" s="177">
        <v>2</v>
      </c>
      <c r="S43" s="178">
        <v>63</v>
      </c>
      <c r="T43" s="179">
        <v>52</v>
      </c>
      <c r="U43" s="28">
        <f t="shared" si="3"/>
        <v>115</v>
      </c>
      <c r="V43" s="177">
        <v>2</v>
      </c>
      <c r="W43" s="178">
        <v>77</v>
      </c>
      <c r="X43" s="179">
        <v>46</v>
      </c>
      <c r="Y43" s="28">
        <f t="shared" si="4"/>
        <v>123</v>
      </c>
      <c r="Z43" s="164">
        <f t="shared" si="45"/>
        <v>327</v>
      </c>
      <c r="AA43" s="165">
        <f t="shared" si="45"/>
        <v>241</v>
      </c>
      <c r="AB43" s="28">
        <f t="shared" si="5"/>
        <v>568</v>
      </c>
      <c r="AC43" s="177">
        <v>2</v>
      </c>
      <c r="AD43" s="178">
        <v>38</v>
      </c>
      <c r="AE43" s="179">
        <v>44</v>
      </c>
      <c r="AF43" s="28">
        <f t="shared" si="6"/>
        <v>82</v>
      </c>
      <c r="AG43" s="177">
        <v>2</v>
      </c>
      <c r="AH43" s="178">
        <v>55</v>
      </c>
      <c r="AI43" s="179">
        <v>47</v>
      </c>
      <c r="AJ43" s="28">
        <f t="shared" si="7"/>
        <v>102</v>
      </c>
      <c r="AK43" s="177">
        <v>2</v>
      </c>
      <c r="AL43" s="178">
        <v>50</v>
      </c>
      <c r="AM43" s="179">
        <v>39</v>
      </c>
      <c r="AN43" s="28">
        <f t="shared" si="8"/>
        <v>89</v>
      </c>
      <c r="AO43" s="164">
        <f t="shared" si="46"/>
        <v>143</v>
      </c>
      <c r="AP43" s="165">
        <f t="shared" si="46"/>
        <v>130</v>
      </c>
      <c r="AQ43" s="28">
        <f t="shared" si="9"/>
        <v>273</v>
      </c>
      <c r="AR43" s="177">
        <v>2</v>
      </c>
      <c r="AS43" s="178">
        <v>46</v>
      </c>
      <c r="AT43" s="179">
        <v>30</v>
      </c>
      <c r="AU43" s="28">
        <f t="shared" si="10"/>
        <v>76</v>
      </c>
      <c r="AV43" s="177">
        <v>2</v>
      </c>
      <c r="AW43" s="178">
        <v>40</v>
      </c>
      <c r="AX43" s="179">
        <v>35</v>
      </c>
      <c r="AY43" s="28">
        <f t="shared" si="11"/>
        <v>75</v>
      </c>
      <c r="AZ43" s="164">
        <f t="shared" si="47"/>
        <v>86</v>
      </c>
      <c r="BA43" s="165">
        <f t="shared" si="47"/>
        <v>65</v>
      </c>
      <c r="BB43" s="28">
        <f t="shared" si="12"/>
        <v>151</v>
      </c>
      <c r="BC43" s="177">
        <v>1</v>
      </c>
      <c r="BD43" s="179">
        <v>42</v>
      </c>
      <c r="BE43" s="177">
        <v>0</v>
      </c>
      <c r="BF43" s="179">
        <v>0</v>
      </c>
      <c r="BG43" s="177">
        <v>0</v>
      </c>
      <c r="BH43" s="179">
        <v>0</v>
      </c>
      <c r="BI43" s="31">
        <f t="shared" si="13"/>
        <v>42</v>
      </c>
      <c r="BJ43" s="178">
        <v>19</v>
      </c>
      <c r="BK43" s="179">
        <v>23</v>
      </c>
      <c r="BL43" s="31">
        <f t="shared" si="14"/>
        <v>42</v>
      </c>
      <c r="BM43" s="177">
        <v>1</v>
      </c>
      <c r="BN43" s="179">
        <v>25</v>
      </c>
      <c r="BO43" s="177">
        <v>0</v>
      </c>
      <c r="BP43" s="179">
        <v>0</v>
      </c>
      <c r="BQ43" s="177">
        <v>0</v>
      </c>
      <c r="BR43" s="179">
        <v>0</v>
      </c>
      <c r="BS43" s="31">
        <f t="shared" si="15"/>
        <v>25</v>
      </c>
      <c r="BT43" s="178">
        <v>8</v>
      </c>
      <c r="BU43" s="179">
        <v>17</v>
      </c>
      <c r="BV43" s="31">
        <f t="shared" si="16"/>
        <v>25</v>
      </c>
      <c r="BW43" s="164">
        <f t="shared" si="48"/>
        <v>27</v>
      </c>
      <c r="BX43" s="165">
        <f t="shared" si="48"/>
        <v>40</v>
      </c>
      <c r="BY43" s="28">
        <f t="shared" si="18"/>
        <v>67</v>
      </c>
      <c r="BZ43" s="180">
        <v>289</v>
      </c>
      <c r="CA43" s="179">
        <v>233</v>
      </c>
      <c r="CB43" s="180">
        <v>102</v>
      </c>
      <c r="CC43" s="179">
        <v>82</v>
      </c>
      <c r="CD43" s="180">
        <v>6</v>
      </c>
      <c r="CE43" s="179">
        <v>5</v>
      </c>
      <c r="CF43" s="180">
        <v>0</v>
      </c>
      <c r="CG43" s="179">
        <v>2</v>
      </c>
      <c r="CH43" s="180">
        <v>160</v>
      </c>
      <c r="CI43" s="179">
        <v>124</v>
      </c>
      <c r="CJ43" s="180">
        <v>7</v>
      </c>
      <c r="CK43" s="179">
        <v>10</v>
      </c>
      <c r="CL43" s="180">
        <v>19</v>
      </c>
      <c r="CM43" s="179">
        <v>20</v>
      </c>
      <c r="CN43" s="32">
        <f t="shared" si="19"/>
        <v>583</v>
      </c>
      <c r="CO43" s="32">
        <f t="shared" si="20"/>
        <v>476</v>
      </c>
      <c r="CP43" s="33">
        <f t="shared" si="21"/>
        <v>1059</v>
      </c>
      <c r="CQ43" s="166">
        <f t="shared" si="49"/>
        <v>583</v>
      </c>
      <c r="CR43" s="166">
        <f t="shared" si="49"/>
        <v>476</v>
      </c>
      <c r="CS43" s="34">
        <f t="shared" si="23"/>
        <v>1059</v>
      </c>
      <c r="CT43" s="181">
        <v>290</v>
      </c>
      <c r="CU43" s="182">
        <v>254</v>
      </c>
      <c r="CV43" s="35">
        <f t="shared" si="24"/>
        <v>544</v>
      </c>
      <c r="CW43" s="181">
        <v>31</v>
      </c>
      <c r="CX43" s="182">
        <v>30</v>
      </c>
      <c r="CY43" s="35">
        <f t="shared" si="25"/>
        <v>61</v>
      </c>
      <c r="CZ43" s="181">
        <v>64</v>
      </c>
      <c r="DA43" s="183">
        <v>58</v>
      </c>
      <c r="DB43" s="35">
        <f t="shared" si="26"/>
        <v>122</v>
      </c>
      <c r="DC43" s="181">
        <v>11</v>
      </c>
      <c r="DD43" s="183">
        <v>6</v>
      </c>
      <c r="DE43" s="35">
        <f t="shared" si="27"/>
        <v>17</v>
      </c>
      <c r="DF43" s="181">
        <v>187</v>
      </c>
      <c r="DG43" s="183">
        <v>128</v>
      </c>
      <c r="DH43" s="35">
        <f t="shared" si="28"/>
        <v>315</v>
      </c>
      <c r="DI43" s="181"/>
      <c r="DJ43" s="183"/>
      <c r="DK43" s="35">
        <f t="shared" si="29"/>
        <v>0</v>
      </c>
      <c r="DL43" s="167">
        <f t="shared" si="30"/>
        <v>583</v>
      </c>
      <c r="DM43" s="168">
        <f t="shared" si="31"/>
        <v>476</v>
      </c>
      <c r="DN43" s="28">
        <f t="shared" si="32"/>
        <v>1059</v>
      </c>
      <c r="DO43" s="201"/>
      <c r="DP43" s="28">
        <f t="shared" si="33"/>
        <v>0</v>
      </c>
      <c r="DQ43" s="28">
        <f t="shared" si="34"/>
        <v>0</v>
      </c>
      <c r="DR43" s="36">
        <f t="shared" si="35"/>
        <v>1059</v>
      </c>
      <c r="DS43" s="29">
        <f t="shared" si="36"/>
        <v>1059</v>
      </c>
      <c r="DT43" s="30">
        <f t="shared" si="37"/>
        <v>0</v>
      </c>
      <c r="DU43" s="30">
        <f t="shared" si="38"/>
        <v>0</v>
      </c>
      <c r="DV43" s="28">
        <f t="shared" si="39"/>
        <v>0</v>
      </c>
      <c r="DW43" s="28">
        <f t="shared" si="40"/>
        <v>0</v>
      </c>
      <c r="DX43" s="161"/>
      <c r="DY43" s="161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2"/>
      <c r="HH43" s="130"/>
    </row>
    <row r="44" spans="1:216" s="23" customFormat="1" ht="21" customHeight="1">
      <c r="A44" s="158">
        <v>41</v>
      </c>
      <c r="B44" s="158">
        <v>2096</v>
      </c>
      <c r="C44" s="170" t="s">
        <v>73</v>
      </c>
      <c r="D44" s="171" t="s">
        <v>64</v>
      </c>
      <c r="E44" s="172" t="s">
        <v>76</v>
      </c>
      <c r="F44" s="218">
        <v>3</v>
      </c>
      <c r="G44" s="219">
        <v>79</v>
      </c>
      <c r="H44" s="220">
        <v>55</v>
      </c>
      <c r="I44" s="28">
        <f t="shared" si="0"/>
        <v>134</v>
      </c>
      <c r="J44" s="221">
        <v>3</v>
      </c>
      <c r="K44" s="222">
        <v>76</v>
      </c>
      <c r="L44" s="223">
        <v>54</v>
      </c>
      <c r="M44" s="28">
        <f t="shared" si="1"/>
        <v>130</v>
      </c>
      <c r="N44" s="221">
        <v>3</v>
      </c>
      <c r="O44" s="222">
        <v>62</v>
      </c>
      <c r="P44" s="223">
        <v>63</v>
      </c>
      <c r="Q44" s="28">
        <f t="shared" si="2"/>
        <v>125</v>
      </c>
      <c r="R44" s="221">
        <v>3</v>
      </c>
      <c r="S44" s="222">
        <v>77</v>
      </c>
      <c r="T44" s="223">
        <v>50</v>
      </c>
      <c r="U44" s="28">
        <f t="shared" si="3"/>
        <v>127</v>
      </c>
      <c r="V44" s="221">
        <v>3</v>
      </c>
      <c r="W44" s="222">
        <v>71</v>
      </c>
      <c r="X44" s="223">
        <v>63</v>
      </c>
      <c r="Y44" s="28">
        <f t="shared" si="4"/>
        <v>134</v>
      </c>
      <c r="Z44" s="164">
        <f t="shared" si="45"/>
        <v>365</v>
      </c>
      <c r="AA44" s="165">
        <f t="shared" si="45"/>
        <v>285</v>
      </c>
      <c r="AB44" s="28">
        <f t="shared" si="5"/>
        <v>650</v>
      </c>
      <c r="AC44" s="221">
        <v>2</v>
      </c>
      <c r="AD44" s="222">
        <v>46</v>
      </c>
      <c r="AE44" s="223">
        <v>31</v>
      </c>
      <c r="AF44" s="28">
        <f t="shared" si="6"/>
        <v>77</v>
      </c>
      <c r="AG44" s="221">
        <v>2</v>
      </c>
      <c r="AH44" s="222">
        <v>47</v>
      </c>
      <c r="AI44" s="223">
        <v>39</v>
      </c>
      <c r="AJ44" s="28">
        <f t="shared" si="7"/>
        <v>86</v>
      </c>
      <c r="AK44" s="221">
        <v>1</v>
      </c>
      <c r="AL44" s="222">
        <v>28</v>
      </c>
      <c r="AM44" s="223">
        <v>25</v>
      </c>
      <c r="AN44" s="28">
        <f t="shared" si="8"/>
        <v>53</v>
      </c>
      <c r="AO44" s="164">
        <f t="shared" si="46"/>
        <v>121</v>
      </c>
      <c r="AP44" s="165">
        <f t="shared" si="46"/>
        <v>95</v>
      </c>
      <c r="AQ44" s="28">
        <f t="shared" si="9"/>
        <v>216</v>
      </c>
      <c r="AR44" s="221">
        <v>1</v>
      </c>
      <c r="AS44" s="222">
        <v>30</v>
      </c>
      <c r="AT44" s="223">
        <v>21</v>
      </c>
      <c r="AU44" s="28">
        <f t="shared" si="10"/>
        <v>51</v>
      </c>
      <c r="AV44" s="221">
        <v>1</v>
      </c>
      <c r="AW44" s="222">
        <v>25</v>
      </c>
      <c r="AX44" s="223">
        <v>22</v>
      </c>
      <c r="AY44" s="28">
        <f t="shared" si="11"/>
        <v>47</v>
      </c>
      <c r="AZ44" s="164">
        <f t="shared" si="47"/>
        <v>55</v>
      </c>
      <c r="BA44" s="165">
        <f t="shared" si="47"/>
        <v>43</v>
      </c>
      <c r="BB44" s="28">
        <f t="shared" si="12"/>
        <v>98</v>
      </c>
      <c r="BC44" s="221">
        <v>1</v>
      </c>
      <c r="BD44" s="223">
        <v>30</v>
      </c>
      <c r="BE44" s="177">
        <v>0</v>
      </c>
      <c r="BF44" s="179">
        <v>0</v>
      </c>
      <c r="BG44" s="177">
        <v>0</v>
      </c>
      <c r="BH44" s="179">
        <v>0</v>
      </c>
      <c r="BI44" s="31">
        <f t="shared" si="13"/>
        <v>30</v>
      </c>
      <c r="BJ44" s="222">
        <v>17</v>
      </c>
      <c r="BK44" s="223">
        <v>13</v>
      </c>
      <c r="BL44" s="31">
        <f t="shared" si="14"/>
        <v>30</v>
      </c>
      <c r="BM44" s="221">
        <v>1</v>
      </c>
      <c r="BN44" s="223">
        <v>24</v>
      </c>
      <c r="BO44" s="177">
        <v>0</v>
      </c>
      <c r="BP44" s="179">
        <v>0</v>
      </c>
      <c r="BQ44" s="177">
        <v>0</v>
      </c>
      <c r="BR44" s="179">
        <v>0</v>
      </c>
      <c r="BS44" s="31">
        <f t="shared" si="15"/>
        <v>24</v>
      </c>
      <c r="BT44" s="222">
        <v>10</v>
      </c>
      <c r="BU44" s="223">
        <v>14</v>
      </c>
      <c r="BV44" s="31">
        <f t="shared" si="16"/>
        <v>24</v>
      </c>
      <c r="BW44" s="164">
        <f t="shared" si="48"/>
        <v>27</v>
      </c>
      <c r="BX44" s="165">
        <f t="shared" si="48"/>
        <v>27</v>
      </c>
      <c r="BY44" s="28">
        <f t="shared" si="18"/>
        <v>54</v>
      </c>
      <c r="BZ44" s="224">
        <v>67</v>
      </c>
      <c r="CA44" s="220">
        <v>51</v>
      </c>
      <c r="CB44" s="224">
        <v>104</v>
      </c>
      <c r="CC44" s="220">
        <v>86</v>
      </c>
      <c r="CD44" s="224">
        <v>11</v>
      </c>
      <c r="CE44" s="220">
        <v>21</v>
      </c>
      <c r="CF44" s="224">
        <v>4</v>
      </c>
      <c r="CG44" s="220">
        <v>1</v>
      </c>
      <c r="CH44" s="224">
        <v>351</v>
      </c>
      <c r="CI44" s="220">
        <v>273</v>
      </c>
      <c r="CJ44" s="224">
        <v>20</v>
      </c>
      <c r="CK44" s="220">
        <v>16</v>
      </c>
      <c r="CL44" s="224">
        <v>11</v>
      </c>
      <c r="CM44" s="220">
        <v>2</v>
      </c>
      <c r="CN44" s="32">
        <f t="shared" si="19"/>
        <v>568</v>
      </c>
      <c r="CO44" s="32">
        <f t="shared" si="20"/>
        <v>450</v>
      </c>
      <c r="CP44" s="33">
        <f t="shared" si="21"/>
        <v>1018</v>
      </c>
      <c r="CQ44" s="166">
        <f t="shared" si="49"/>
        <v>568</v>
      </c>
      <c r="CR44" s="166">
        <f t="shared" si="49"/>
        <v>450</v>
      </c>
      <c r="CS44" s="34">
        <f t="shared" si="23"/>
        <v>1018</v>
      </c>
      <c r="CT44" s="225">
        <v>149</v>
      </c>
      <c r="CU44" s="226">
        <v>90</v>
      </c>
      <c r="CV44" s="35">
        <f t="shared" si="24"/>
        <v>239</v>
      </c>
      <c r="CW44" s="225">
        <v>15</v>
      </c>
      <c r="CX44" s="226">
        <v>17</v>
      </c>
      <c r="CY44" s="35">
        <f t="shared" si="25"/>
        <v>32</v>
      </c>
      <c r="CZ44" s="225">
        <v>144</v>
      </c>
      <c r="DA44" s="227">
        <v>130</v>
      </c>
      <c r="DB44" s="35">
        <f t="shared" si="26"/>
        <v>274</v>
      </c>
      <c r="DC44" s="225">
        <v>39</v>
      </c>
      <c r="DD44" s="227">
        <v>37</v>
      </c>
      <c r="DE44" s="35">
        <f t="shared" si="27"/>
        <v>76</v>
      </c>
      <c r="DF44" s="225">
        <v>221</v>
      </c>
      <c r="DG44" s="227">
        <v>176</v>
      </c>
      <c r="DH44" s="35">
        <f t="shared" si="28"/>
        <v>397</v>
      </c>
      <c r="DI44" s="181"/>
      <c r="DJ44" s="183"/>
      <c r="DK44" s="35">
        <f t="shared" si="29"/>
        <v>0</v>
      </c>
      <c r="DL44" s="167">
        <f t="shared" si="30"/>
        <v>568</v>
      </c>
      <c r="DM44" s="168">
        <f t="shared" si="31"/>
        <v>450</v>
      </c>
      <c r="DN44" s="28">
        <f t="shared" si="32"/>
        <v>1018</v>
      </c>
      <c r="DO44" s="201"/>
      <c r="DP44" s="28">
        <f t="shared" si="33"/>
        <v>0</v>
      </c>
      <c r="DQ44" s="28">
        <f t="shared" si="34"/>
        <v>0</v>
      </c>
      <c r="DR44" s="36">
        <f t="shared" si="35"/>
        <v>1018</v>
      </c>
      <c r="DS44" s="29">
        <f t="shared" si="36"/>
        <v>1018</v>
      </c>
      <c r="DT44" s="30">
        <f t="shared" si="37"/>
        <v>0</v>
      </c>
      <c r="DU44" s="30">
        <f t="shared" si="38"/>
        <v>0</v>
      </c>
      <c r="DV44" s="28">
        <f t="shared" si="39"/>
        <v>0</v>
      </c>
      <c r="DW44" s="28">
        <f t="shared" si="40"/>
        <v>0</v>
      </c>
      <c r="DX44" s="161"/>
      <c r="DY44" s="161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2"/>
      <c r="HH44" s="130"/>
    </row>
    <row r="45" spans="1:216" s="23" customFormat="1" ht="21" customHeight="1">
      <c r="A45" s="158">
        <v>42</v>
      </c>
      <c r="B45" s="137">
        <v>1803</v>
      </c>
      <c r="C45" s="170" t="s">
        <v>111</v>
      </c>
      <c r="D45" s="171" t="s">
        <v>64</v>
      </c>
      <c r="E45" s="172" t="s">
        <v>76</v>
      </c>
      <c r="F45" s="199">
        <v>5</v>
      </c>
      <c r="G45" s="200">
        <v>111</v>
      </c>
      <c r="H45" s="201">
        <v>117</v>
      </c>
      <c r="I45" s="28">
        <f t="shared" si="0"/>
        <v>228</v>
      </c>
      <c r="J45" s="177">
        <v>5</v>
      </c>
      <c r="K45" s="178">
        <v>118</v>
      </c>
      <c r="L45" s="179">
        <v>107</v>
      </c>
      <c r="M45" s="28">
        <f t="shared" si="1"/>
        <v>225</v>
      </c>
      <c r="N45" s="177">
        <v>5</v>
      </c>
      <c r="O45" s="178">
        <v>103</v>
      </c>
      <c r="P45" s="179">
        <v>109</v>
      </c>
      <c r="Q45" s="28">
        <f t="shared" si="2"/>
        <v>212</v>
      </c>
      <c r="R45" s="177">
        <v>5</v>
      </c>
      <c r="S45" s="178">
        <v>125</v>
      </c>
      <c r="T45" s="179">
        <v>109</v>
      </c>
      <c r="U45" s="28">
        <f t="shared" si="3"/>
        <v>234</v>
      </c>
      <c r="V45" s="177">
        <v>5</v>
      </c>
      <c r="W45" s="178">
        <v>132</v>
      </c>
      <c r="X45" s="179">
        <v>90</v>
      </c>
      <c r="Y45" s="28">
        <f t="shared" si="4"/>
        <v>222</v>
      </c>
      <c r="Z45" s="164">
        <f t="shared" si="45"/>
        <v>589</v>
      </c>
      <c r="AA45" s="165">
        <f t="shared" si="45"/>
        <v>532</v>
      </c>
      <c r="AB45" s="28">
        <f t="shared" si="5"/>
        <v>1121</v>
      </c>
      <c r="AC45" s="177">
        <v>5</v>
      </c>
      <c r="AD45" s="178">
        <v>103</v>
      </c>
      <c r="AE45" s="179">
        <v>106</v>
      </c>
      <c r="AF45" s="28">
        <f t="shared" si="6"/>
        <v>209</v>
      </c>
      <c r="AG45" s="177">
        <v>5</v>
      </c>
      <c r="AH45" s="178">
        <v>124</v>
      </c>
      <c r="AI45" s="179">
        <v>108</v>
      </c>
      <c r="AJ45" s="28">
        <f t="shared" si="7"/>
        <v>232</v>
      </c>
      <c r="AK45" s="177">
        <v>4</v>
      </c>
      <c r="AL45" s="178">
        <v>91</v>
      </c>
      <c r="AM45" s="179">
        <v>99</v>
      </c>
      <c r="AN45" s="28">
        <f t="shared" si="8"/>
        <v>190</v>
      </c>
      <c r="AO45" s="164">
        <f t="shared" si="46"/>
        <v>318</v>
      </c>
      <c r="AP45" s="165">
        <f t="shared" si="46"/>
        <v>313</v>
      </c>
      <c r="AQ45" s="28">
        <f t="shared" si="9"/>
        <v>631</v>
      </c>
      <c r="AR45" s="177">
        <v>4</v>
      </c>
      <c r="AS45" s="178">
        <v>96</v>
      </c>
      <c r="AT45" s="179">
        <v>80</v>
      </c>
      <c r="AU45" s="28">
        <f t="shared" si="10"/>
        <v>176</v>
      </c>
      <c r="AV45" s="177">
        <v>4</v>
      </c>
      <c r="AW45" s="178">
        <v>93</v>
      </c>
      <c r="AX45" s="179">
        <v>80</v>
      </c>
      <c r="AY45" s="28">
        <f t="shared" si="11"/>
        <v>173</v>
      </c>
      <c r="AZ45" s="164">
        <f t="shared" si="47"/>
        <v>189</v>
      </c>
      <c r="BA45" s="165">
        <f t="shared" si="47"/>
        <v>160</v>
      </c>
      <c r="BB45" s="28">
        <f t="shared" si="12"/>
        <v>349</v>
      </c>
      <c r="BC45" s="177">
        <v>2</v>
      </c>
      <c r="BD45" s="179">
        <v>107</v>
      </c>
      <c r="BE45" s="177">
        <v>1</v>
      </c>
      <c r="BF45" s="179">
        <v>38</v>
      </c>
      <c r="BG45" s="177">
        <v>0</v>
      </c>
      <c r="BH45" s="179">
        <v>0</v>
      </c>
      <c r="BI45" s="31">
        <f t="shared" si="13"/>
        <v>145</v>
      </c>
      <c r="BJ45" s="178">
        <v>68</v>
      </c>
      <c r="BK45" s="179">
        <v>77</v>
      </c>
      <c r="BL45" s="31">
        <f t="shared" si="14"/>
        <v>145</v>
      </c>
      <c r="BM45" s="177">
        <v>2</v>
      </c>
      <c r="BN45" s="179">
        <v>79</v>
      </c>
      <c r="BO45" s="177">
        <v>1</v>
      </c>
      <c r="BP45" s="179">
        <v>34</v>
      </c>
      <c r="BQ45" s="177">
        <v>0</v>
      </c>
      <c r="BR45" s="179">
        <v>0</v>
      </c>
      <c r="BS45" s="31">
        <f t="shared" si="15"/>
        <v>113</v>
      </c>
      <c r="BT45" s="178">
        <v>57</v>
      </c>
      <c r="BU45" s="179">
        <v>56</v>
      </c>
      <c r="BV45" s="31">
        <f t="shared" si="16"/>
        <v>113</v>
      </c>
      <c r="BW45" s="164">
        <f t="shared" si="48"/>
        <v>125</v>
      </c>
      <c r="BX45" s="165">
        <f t="shared" si="48"/>
        <v>133</v>
      </c>
      <c r="BY45" s="28">
        <f t="shared" si="18"/>
        <v>258</v>
      </c>
      <c r="BZ45" s="202">
        <v>315</v>
      </c>
      <c r="CA45" s="201">
        <v>277</v>
      </c>
      <c r="CB45" s="202">
        <v>338</v>
      </c>
      <c r="CC45" s="201">
        <v>335</v>
      </c>
      <c r="CD45" s="202">
        <v>57</v>
      </c>
      <c r="CE45" s="201">
        <v>60</v>
      </c>
      <c r="CF45" s="202">
        <v>5</v>
      </c>
      <c r="CG45" s="201">
        <v>3</v>
      </c>
      <c r="CH45" s="202">
        <v>480</v>
      </c>
      <c r="CI45" s="201">
        <v>442</v>
      </c>
      <c r="CJ45" s="202">
        <v>26</v>
      </c>
      <c r="CK45" s="201">
        <v>21</v>
      </c>
      <c r="CL45" s="202">
        <v>0</v>
      </c>
      <c r="CM45" s="201">
        <v>0</v>
      </c>
      <c r="CN45" s="32">
        <f t="shared" si="19"/>
        <v>1221</v>
      </c>
      <c r="CO45" s="32">
        <f t="shared" si="20"/>
        <v>1138</v>
      </c>
      <c r="CP45" s="33">
        <f t="shared" si="21"/>
        <v>2359</v>
      </c>
      <c r="CQ45" s="166">
        <f t="shared" si="49"/>
        <v>1221</v>
      </c>
      <c r="CR45" s="166">
        <f t="shared" si="49"/>
        <v>1138</v>
      </c>
      <c r="CS45" s="34">
        <f t="shared" si="23"/>
        <v>2359</v>
      </c>
      <c r="CT45" s="203">
        <v>796</v>
      </c>
      <c r="CU45" s="204">
        <v>725</v>
      </c>
      <c r="CV45" s="35">
        <f t="shared" si="24"/>
        <v>1521</v>
      </c>
      <c r="CW45" s="203">
        <v>65</v>
      </c>
      <c r="CX45" s="204">
        <v>62</v>
      </c>
      <c r="CY45" s="35">
        <f t="shared" si="25"/>
        <v>127</v>
      </c>
      <c r="CZ45" s="203">
        <v>74</v>
      </c>
      <c r="DA45" s="205">
        <v>61</v>
      </c>
      <c r="DB45" s="35">
        <f t="shared" si="26"/>
        <v>135</v>
      </c>
      <c r="DC45" s="203">
        <v>17</v>
      </c>
      <c r="DD45" s="205">
        <v>22</v>
      </c>
      <c r="DE45" s="35">
        <f t="shared" si="27"/>
        <v>39</v>
      </c>
      <c r="DF45" s="203">
        <v>269</v>
      </c>
      <c r="DG45" s="205">
        <v>268</v>
      </c>
      <c r="DH45" s="35">
        <f t="shared" si="28"/>
        <v>537</v>
      </c>
      <c r="DI45" s="140"/>
      <c r="DJ45" s="141"/>
      <c r="DK45" s="35">
        <f t="shared" si="29"/>
        <v>0</v>
      </c>
      <c r="DL45" s="167">
        <f t="shared" si="30"/>
        <v>1221</v>
      </c>
      <c r="DM45" s="168">
        <f t="shared" si="31"/>
        <v>1138</v>
      </c>
      <c r="DN45" s="28">
        <f t="shared" si="32"/>
        <v>2359</v>
      </c>
      <c r="DO45" s="139"/>
      <c r="DP45" s="28">
        <f t="shared" si="33"/>
        <v>0</v>
      </c>
      <c r="DQ45" s="28">
        <f t="shared" si="34"/>
        <v>0</v>
      </c>
      <c r="DR45" s="36">
        <f t="shared" si="35"/>
        <v>2359</v>
      </c>
      <c r="DS45" s="29">
        <f t="shared" si="36"/>
        <v>2359</v>
      </c>
      <c r="DT45" s="30">
        <f t="shared" si="37"/>
        <v>0</v>
      </c>
      <c r="DU45" s="30">
        <f t="shared" si="38"/>
        <v>0</v>
      </c>
      <c r="DV45" s="28">
        <f t="shared" si="39"/>
        <v>0</v>
      </c>
      <c r="DW45" s="28">
        <f t="shared" si="40"/>
        <v>0</v>
      </c>
      <c r="DX45" s="161"/>
      <c r="DY45" s="161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5"/>
      <c r="HH45" s="133"/>
    </row>
    <row r="46" spans="1:216" s="23" customFormat="1" ht="21" customHeight="1">
      <c r="A46" s="158">
        <v>43</v>
      </c>
      <c r="B46" s="158">
        <v>1804</v>
      </c>
      <c r="C46" s="170" t="s">
        <v>112</v>
      </c>
      <c r="D46" s="171" t="s">
        <v>64</v>
      </c>
      <c r="E46" s="172" t="s">
        <v>76</v>
      </c>
      <c r="F46" s="177">
        <v>3</v>
      </c>
      <c r="G46" s="162">
        <v>60</v>
      </c>
      <c r="H46" s="163">
        <v>73</v>
      </c>
      <c r="I46" s="28">
        <f t="shared" si="0"/>
        <v>133</v>
      </c>
      <c r="J46" s="177">
        <v>3</v>
      </c>
      <c r="K46" s="178">
        <v>65</v>
      </c>
      <c r="L46" s="163">
        <v>59</v>
      </c>
      <c r="M46" s="28">
        <f t="shared" si="1"/>
        <v>124</v>
      </c>
      <c r="N46" s="177">
        <v>3</v>
      </c>
      <c r="O46" s="178">
        <v>67</v>
      </c>
      <c r="P46" s="163">
        <v>64</v>
      </c>
      <c r="Q46" s="28">
        <f t="shared" si="2"/>
        <v>131</v>
      </c>
      <c r="R46" s="177">
        <v>3</v>
      </c>
      <c r="S46" s="178">
        <v>72</v>
      </c>
      <c r="T46" s="163">
        <v>65</v>
      </c>
      <c r="U46" s="28">
        <f t="shared" si="3"/>
        <v>137</v>
      </c>
      <c r="V46" s="177">
        <v>3</v>
      </c>
      <c r="W46" s="178">
        <v>63</v>
      </c>
      <c r="X46" s="179">
        <v>62</v>
      </c>
      <c r="Y46" s="28">
        <f t="shared" si="4"/>
        <v>125</v>
      </c>
      <c r="Z46" s="164">
        <v>327</v>
      </c>
      <c r="AA46" s="165">
        <v>323</v>
      </c>
      <c r="AB46" s="28">
        <f t="shared" si="5"/>
        <v>650</v>
      </c>
      <c r="AC46" s="177">
        <v>3</v>
      </c>
      <c r="AD46" s="178">
        <v>66</v>
      </c>
      <c r="AE46" s="179">
        <v>64</v>
      </c>
      <c r="AF46" s="28">
        <f t="shared" si="6"/>
        <v>130</v>
      </c>
      <c r="AG46" s="177">
        <v>2</v>
      </c>
      <c r="AH46" s="178">
        <v>57</v>
      </c>
      <c r="AI46" s="179">
        <v>40</v>
      </c>
      <c r="AJ46" s="28">
        <f t="shared" si="7"/>
        <v>97</v>
      </c>
      <c r="AK46" s="177">
        <v>2</v>
      </c>
      <c r="AL46" s="178">
        <v>57</v>
      </c>
      <c r="AM46" s="179">
        <v>41</v>
      </c>
      <c r="AN46" s="28">
        <f t="shared" si="8"/>
        <v>98</v>
      </c>
      <c r="AO46" s="164">
        <f t="shared" si="46"/>
        <v>180</v>
      </c>
      <c r="AP46" s="165">
        <f t="shared" si="46"/>
        <v>145</v>
      </c>
      <c r="AQ46" s="28">
        <f t="shared" si="9"/>
        <v>325</v>
      </c>
      <c r="AR46" s="177">
        <v>2</v>
      </c>
      <c r="AS46" s="178">
        <v>50</v>
      </c>
      <c r="AT46" s="179">
        <v>37</v>
      </c>
      <c r="AU46" s="28">
        <f t="shared" si="10"/>
        <v>87</v>
      </c>
      <c r="AV46" s="177">
        <v>2</v>
      </c>
      <c r="AW46" s="178">
        <v>46</v>
      </c>
      <c r="AX46" s="179">
        <v>47</v>
      </c>
      <c r="AY46" s="28">
        <f t="shared" si="11"/>
        <v>93</v>
      </c>
      <c r="AZ46" s="164">
        <f t="shared" si="47"/>
        <v>96</v>
      </c>
      <c r="BA46" s="165">
        <f t="shared" si="47"/>
        <v>84</v>
      </c>
      <c r="BB46" s="28">
        <f t="shared" si="12"/>
        <v>180</v>
      </c>
      <c r="BC46" s="177">
        <v>1</v>
      </c>
      <c r="BD46" s="179">
        <v>44</v>
      </c>
      <c r="BE46" s="177">
        <v>0</v>
      </c>
      <c r="BF46" s="179">
        <v>0</v>
      </c>
      <c r="BG46" s="177">
        <v>1</v>
      </c>
      <c r="BH46" s="179">
        <v>33</v>
      </c>
      <c r="BI46" s="31">
        <f t="shared" si="13"/>
        <v>77</v>
      </c>
      <c r="BJ46" s="178">
        <v>35</v>
      </c>
      <c r="BK46" s="179">
        <v>42</v>
      </c>
      <c r="BL46" s="31">
        <f t="shared" si="14"/>
        <v>77</v>
      </c>
      <c r="BM46" s="177">
        <v>1</v>
      </c>
      <c r="BN46" s="179">
        <v>38</v>
      </c>
      <c r="BO46" s="177">
        <v>0</v>
      </c>
      <c r="BP46" s="179">
        <v>0</v>
      </c>
      <c r="BQ46" s="177">
        <v>1</v>
      </c>
      <c r="BR46" s="179">
        <v>26</v>
      </c>
      <c r="BS46" s="31">
        <f t="shared" si="15"/>
        <v>64</v>
      </c>
      <c r="BT46" s="178">
        <v>38</v>
      </c>
      <c r="BU46" s="179">
        <v>26</v>
      </c>
      <c r="BV46" s="31">
        <f t="shared" si="16"/>
        <v>64</v>
      </c>
      <c r="BW46" s="164">
        <f t="shared" si="48"/>
        <v>73</v>
      </c>
      <c r="BX46" s="165">
        <f t="shared" si="48"/>
        <v>68</v>
      </c>
      <c r="BY46" s="28">
        <f t="shared" si="18"/>
        <v>141</v>
      </c>
      <c r="BZ46" s="180">
        <v>144</v>
      </c>
      <c r="CA46" s="179">
        <v>127</v>
      </c>
      <c r="CB46" s="180">
        <v>211</v>
      </c>
      <c r="CC46" s="179">
        <v>181</v>
      </c>
      <c r="CD46" s="180">
        <v>26</v>
      </c>
      <c r="CE46" s="179">
        <v>23</v>
      </c>
      <c r="CF46" s="180">
        <v>0</v>
      </c>
      <c r="CG46" s="179">
        <v>1</v>
      </c>
      <c r="CH46" s="180">
        <v>250</v>
      </c>
      <c r="CI46" s="179">
        <v>259</v>
      </c>
      <c r="CJ46" s="180">
        <v>17</v>
      </c>
      <c r="CK46" s="179">
        <v>8</v>
      </c>
      <c r="CL46" s="180">
        <v>28</v>
      </c>
      <c r="CM46" s="179">
        <v>21</v>
      </c>
      <c r="CN46" s="32">
        <f t="shared" si="19"/>
        <v>676</v>
      </c>
      <c r="CO46" s="32">
        <f t="shared" si="20"/>
        <v>620</v>
      </c>
      <c r="CP46" s="33">
        <f t="shared" si="21"/>
        <v>1296</v>
      </c>
      <c r="CQ46" s="166">
        <f t="shared" si="49"/>
        <v>676</v>
      </c>
      <c r="CR46" s="166">
        <f t="shared" si="49"/>
        <v>620</v>
      </c>
      <c r="CS46" s="34">
        <f t="shared" si="23"/>
        <v>1296</v>
      </c>
      <c r="CT46" s="181">
        <v>369</v>
      </c>
      <c r="CU46" s="182">
        <v>315</v>
      </c>
      <c r="CV46" s="35">
        <f t="shared" si="24"/>
        <v>684</v>
      </c>
      <c r="CW46" s="181">
        <v>29</v>
      </c>
      <c r="CX46" s="182">
        <v>37</v>
      </c>
      <c r="CY46" s="35">
        <f t="shared" si="25"/>
        <v>66</v>
      </c>
      <c r="CZ46" s="181">
        <v>47</v>
      </c>
      <c r="DA46" s="183">
        <v>47</v>
      </c>
      <c r="DB46" s="35">
        <f t="shared" si="26"/>
        <v>94</v>
      </c>
      <c r="DC46" s="181">
        <v>8</v>
      </c>
      <c r="DD46" s="183">
        <v>16</v>
      </c>
      <c r="DE46" s="35">
        <f t="shared" si="27"/>
        <v>24</v>
      </c>
      <c r="DF46" s="181">
        <v>223</v>
      </c>
      <c r="DG46" s="183">
        <v>205</v>
      </c>
      <c r="DH46" s="35">
        <f t="shared" si="28"/>
        <v>428</v>
      </c>
      <c r="DI46" s="181">
        <v>0</v>
      </c>
      <c r="DJ46" s="183">
        <v>0</v>
      </c>
      <c r="DK46" s="35">
        <f t="shared" si="29"/>
        <v>0</v>
      </c>
      <c r="DL46" s="167">
        <f t="shared" si="30"/>
        <v>676</v>
      </c>
      <c r="DM46" s="168">
        <f t="shared" si="31"/>
        <v>620</v>
      </c>
      <c r="DN46" s="28">
        <f t="shared" si="32"/>
        <v>1296</v>
      </c>
      <c r="DO46" s="201">
        <v>0</v>
      </c>
      <c r="DP46" s="28">
        <f t="shared" si="33"/>
        <v>0</v>
      </c>
      <c r="DQ46" s="28">
        <f t="shared" si="34"/>
        <v>0</v>
      </c>
      <c r="DR46" s="36">
        <f t="shared" si="35"/>
        <v>1296</v>
      </c>
      <c r="DS46" s="29">
        <f t="shared" si="36"/>
        <v>1296</v>
      </c>
      <c r="DT46" s="30">
        <f t="shared" si="37"/>
        <v>0</v>
      </c>
      <c r="DU46" s="30">
        <f t="shared" si="38"/>
        <v>0</v>
      </c>
      <c r="DV46" s="28">
        <f t="shared" si="39"/>
        <v>0</v>
      </c>
      <c r="DW46" s="28">
        <f t="shared" si="40"/>
        <v>0</v>
      </c>
      <c r="DX46" s="161"/>
      <c r="DY46" s="161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5"/>
      <c r="HH46" s="133"/>
    </row>
    <row r="47" spans="1:216" s="238" customFormat="1" ht="24" customHeight="1">
      <c r="A47" s="235">
        <v>44</v>
      </c>
      <c r="B47" s="235">
        <v>2319</v>
      </c>
      <c r="C47" s="245" t="s">
        <v>113</v>
      </c>
      <c r="D47" s="234" t="s">
        <v>64</v>
      </c>
      <c r="E47" s="233" t="s">
        <v>76</v>
      </c>
      <c r="F47" s="177">
        <v>1</v>
      </c>
      <c r="G47" s="178">
        <v>24</v>
      </c>
      <c r="H47" s="179">
        <v>25</v>
      </c>
      <c r="I47" s="28">
        <f t="shared" si="0"/>
        <v>49</v>
      </c>
      <c r="J47" s="177">
        <v>1</v>
      </c>
      <c r="K47" s="178">
        <v>29</v>
      </c>
      <c r="L47" s="179">
        <v>28</v>
      </c>
      <c r="M47" s="28">
        <f t="shared" si="1"/>
        <v>57</v>
      </c>
      <c r="N47" s="177">
        <v>1</v>
      </c>
      <c r="O47" s="178">
        <v>30</v>
      </c>
      <c r="P47" s="179">
        <v>26</v>
      </c>
      <c r="Q47" s="28">
        <f t="shared" si="2"/>
        <v>56</v>
      </c>
      <c r="R47" s="177">
        <v>1</v>
      </c>
      <c r="S47" s="178">
        <v>27</v>
      </c>
      <c r="T47" s="179">
        <v>33</v>
      </c>
      <c r="U47" s="28">
        <f t="shared" si="3"/>
        <v>60</v>
      </c>
      <c r="V47" s="177">
        <v>1</v>
      </c>
      <c r="W47" s="178">
        <v>23</v>
      </c>
      <c r="X47" s="179">
        <v>33</v>
      </c>
      <c r="Y47" s="28">
        <f t="shared" si="4"/>
        <v>56</v>
      </c>
      <c r="Z47" s="164">
        <f t="shared" si="45"/>
        <v>133</v>
      </c>
      <c r="AA47" s="165">
        <f t="shared" si="45"/>
        <v>145</v>
      </c>
      <c r="AB47" s="28">
        <f t="shared" si="5"/>
        <v>278</v>
      </c>
      <c r="AC47" s="177">
        <v>1</v>
      </c>
      <c r="AD47" s="178">
        <v>25</v>
      </c>
      <c r="AE47" s="179">
        <v>27</v>
      </c>
      <c r="AF47" s="28">
        <f t="shared" si="6"/>
        <v>52</v>
      </c>
      <c r="AG47" s="177">
        <v>1</v>
      </c>
      <c r="AH47" s="178">
        <v>22</v>
      </c>
      <c r="AI47" s="179">
        <v>19</v>
      </c>
      <c r="AJ47" s="28">
        <f t="shared" si="7"/>
        <v>41</v>
      </c>
      <c r="AK47" s="177">
        <v>1</v>
      </c>
      <c r="AL47" s="178">
        <v>19</v>
      </c>
      <c r="AM47" s="179">
        <v>20</v>
      </c>
      <c r="AN47" s="28">
        <f t="shared" si="8"/>
        <v>39</v>
      </c>
      <c r="AO47" s="164">
        <f t="shared" si="46"/>
        <v>66</v>
      </c>
      <c r="AP47" s="165">
        <f t="shared" si="46"/>
        <v>66</v>
      </c>
      <c r="AQ47" s="28">
        <f t="shared" si="9"/>
        <v>132</v>
      </c>
      <c r="AR47" s="177">
        <v>1</v>
      </c>
      <c r="AS47" s="178">
        <v>25</v>
      </c>
      <c r="AT47" s="179">
        <v>14</v>
      </c>
      <c r="AU47" s="28">
        <f t="shared" si="10"/>
        <v>39</v>
      </c>
      <c r="AV47" s="177">
        <v>0</v>
      </c>
      <c r="AW47" s="178">
        <v>0</v>
      </c>
      <c r="AX47" s="179">
        <v>0</v>
      </c>
      <c r="AY47" s="28">
        <f t="shared" si="11"/>
        <v>0</v>
      </c>
      <c r="AZ47" s="164">
        <f t="shared" si="47"/>
        <v>25</v>
      </c>
      <c r="BA47" s="165">
        <f t="shared" si="47"/>
        <v>14</v>
      </c>
      <c r="BB47" s="28">
        <f t="shared" si="12"/>
        <v>39</v>
      </c>
      <c r="BC47" s="177">
        <v>0</v>
      </c>
      <c r="BD47" s="179">
        <v>0</v>
      </c>
      <c r="BE47" s="177">
        <v>0</v>
      </c>
      <c r="BF47" s="179">
        <v>0</v>
      </c>
      <c r="BG47" s="177">
        <v>0</v>
      </c>
      <c r="BH47" s="179">
        <v>0</v>
      </c>
      <c r="BI47" s="31">
        <f t="shared" si="13"/>
        <v>0</v>
      </c>
      <c r="BJ47" s="178">
        <v>0</v>
      </c>
      <c r="BK47" s="179">
        <v>0</v>
      </c>
      <c r="BL47" s="31">
        <f t="shared" si="14"/>
        <v>0</v>
      </c>
      <c r="BM47" s="177">
        <v>0</v>
      </c>
      <c r="BN47" s="179">
        <v>0</v>
      </c>
      <c r="BO47" s="177">
        <v>0</v>
      </c>
      <c r="BP47" s="179">
        <v>0</v>
      </c>
      <c r="BQ47" s="177">
        <v>0</v>
      </c>
      <c r="BR47" s="179">
        <v>0</v>
      </c>
      <c r="BS47" s="31">
        <f t="shared" si="15"/>
        <v>0</v>
      </c>
      <c r="BT47" s="178">
        <v>0</v>
      </c>
      <c r="BU47" s="179">
        <v>0</v>
      </c>
      <c r="BV47" s="31">
        <f t="shared" si="16"/>
        <v>0</v>
      </c>
      <c r="BW47" s="164">
        <f t="shared" si="48"/>
        <v>0</v>
      </c>
      <c r="BX47" s="165">
        <f t="shared" si="48"/>
        <v>0</v>
      </c>
      <c r="BY47" s="28">
        <f t="shared" si="18"/>
        <v>0</v>
      </c>
      <c r="BZ47" s="180">
        <v>55</v>
      </c>
      <c r="CA47" s="179">
        <v>55</v>
      </c>
      <c r="CB47" s="180">
        <v>58</v>
      </c>
      <c r="CC47" s="179">
        <v>58</v>
      </c>
      <c r="CD47" s="180">
        <v>12</v>
      </c>
      <c r="CE47" s="179">
        <v>16</v>
      </c>
      <c r="CF47" s="180">
        <v>0</v>
      </c>
      <c r="CG47" s="179">
        <v>3</v>
      </c>
      <c r="CH47" s="180">
        <v>90</v>
      </c>
      <c r="CI47" s="179">
        <v>84</v>
      </c>
      <c r="CJ47" s="180">
        <v>9</v>
      </c>
      <c r="CK47" s="179">
        <v>9</v>
      </c>
      <c r="CL47" s="180">
        <v>0</v>
      </c>
      <c r="CM47" s="179">
        <v>0</v>
      </c>
      <c r="CN47" s="32">
        <f t="shared" si="19"/>
        <v>224</v>
      </c>
      <c r="CO47" s="32">
        <f t="shared" si="20"/>
        <v>225</v>
      </c>
      <c r="CP47" s="33">
        <f t="shared" si="21"/>
        <v>449</v>
      </c>
      <c r="CQ47" s="166">
        <f t="shared" si="49"/>
        <v>224</v>
      </c>
      <c r="CR47" s="166">
        <f t="shared" si="49"/>
        <v>225</v>
      </c>
      <c r="CS47" s="34">
        <f t="shared" si="23"/>
        <v>449</v>
      </c>
      <c r="CT47" s="181">
        <v>161</v>
      </c>
      <c r="CU47" s="182">
        <v>169</v>
      </c>
      <c r="CV47" s="35">
        <f t="shared" si="24"/>
        <v>330</v>
      </c>
      <c r="CW47" s="181">
        <v>8</v>
      </c>
      <c r="CX47" s="182">
        <v>4</v>
      </c>
      <c r="CY47" s="35">
        <f t="shared" si="25"/>
        <v>12</v>
      </c>
      <c r="CZ47" s="181">
        <v>17</v>
      </c>
      <c r="DA47" s="183">
        <v>14</v>
      </c>
      <c r="DB47" s="35">
        <f t="shared" si="26"/>
        <v>31</v>
      </c>
      <c r="DC47" s="181">
        <v>0</v>
      </c>
      <c r="DD47" s="183">
        <v>9</v>
      </c>
      <c r="DE47" s="35">
        <f t="shared" si="27"/>
        <v>9</v>
      </c>
      <c r="DF47" s="181">
        <v>38</v>
      </c>
      <c r="DG47" s="183">
        <v>29</v>
      </c>
      <c r="DH47" s="35">
        <f t="shared" si="28"/>
        <v>67</v>
      </c>
      <c r="DI47" s="181"/>
      <c r="DJ47" s="183"/>
      <c r="DK47" s="35">
        <f t="shared" si="29"/>
        <v>0</v>
      </c>
      <c r="DL47" s="167">
        <f t="shared" si="30"/>
        <v>224</v>
      </c>
      <c r="DM47" s="168">
        <f t="shared" si="31"/>
        <v>225</v>
      </c>
      <c r="DN47" s="28">
        <f t="shared" si="32"/>
        <v>449</v>
      </c>
      <c r="DO47" s="201"/>
      <c r="DP47" s="28">
        <f t="shared" si="33"/>
        <v>0</v>
      </c>
      <c r="DQ47" s="28">
        <f t="shared" si="34"/>
        <v>0</v>
      </c>
      <c r="DR47" s="36">
        <f t="shared" si="35"/>
        <v>449</v>
      </c>
      <c r="DS47" s="29">
        <f t="shared" si="36"/>
        <v>449</v>
      </c>
      <c r="DT47" s="30">
        <f t="shared" si="37"/>
        <v>0</v>
      </c>
      <c r="DU47" s="30">
        <f t="shared" si="38"/>
        <v>0</v>
      </c>
      <c r="DV47" s="28">
        <f t="shared" si="39"/>
        <v>0</v>
      </c>
      <c r="DW47" s="28">
        <f t="shared" si="40"/>
        <v>0</v>
      </c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1"/>
      <c r="EI47" s="161"/>
      <c r="EJ47" s="161"/>
      <c r="EK47" s="161"/>
      <c r="EL47" s="161"/>
      <c r="EM47" s="161"/>
      <c r="HG47" s="161"/>
    </row>
    <row r="48" spans="1:216" s="23" customFormat="1" ht="21" customHeight="1">
      <c r="A48" s="158">
        <v>45</v>
      </c>
      <c r="B48" s="157">
        <v>2280</v>
      </c>
      <c r="C48" s="170" t="s">
        <v>114</v>
      </c>
      <c r="D48" s="171" t="s">
        <v>64</v>
      </c>
      <c r="E48" s="172" t="s">
        <v>76</v>
      </c>
      <c r="F48" s="177">
        <v>1</v>
      </c>
      <c r="G48" s="162">
        <v>31</v>
      </c>
      <c r="H48" s="163">
        <v>23</v>
      </c>
      <c r="I48" s="28">
        <f t="shared" si="0"/>
        <v>54</v>
      </c>
      <c r="J48" s="177">
        <v>1</v>
      </c>
      <c r="K48" s="228">
        <v>32</v>
      </c>
      <c r="L48" s="163">
        <v>29</v>
      </c>
      <c r="M48" s="28">
        <f t="shared" si="1"/>
        <v>61</v>
      </c>
      <c r="N48" s="177">
        <v>1</v>
      </c>
      <c r="O48" s="178">
        <v>38</v>
      </c>
      <c r="P48" s="179">
        <v>27</v>
      </c>
      <c r="Q48" s="28">
        <f t="shared" si="2"/>
        <v>65</v>
      </c>
      <c r="R48" s="177">
        <v>1</v>
      </c>
      <c r="S48" s="178">
        <v>37</v>
      </c>
      <c r="T48" s="179">
        <v>28</v>
      </c>
      <c r="U48" s="28">
        <f t="shared" si="3"/>
        <v>65</v>
      </c>
      <c r="V48" s="177">
        <v>1</v>
      </c>
      <c r="W48" s="178">
        <v>41</v>
      </c>
      <c r="X48" s="179">
        <v>26</v>
      </c>
      <c r="Y48" s="28">
        <f t="shared" si="4"/>
        <v>67</v>
      </c>
      <c r="Z48" s="164">
        <f t="shared" si="45"/>
        <v>179</v>
      </c>
      <c r="AA48" s="165">
        <f t="shared" si="45"/>
        <v>133</v>
      </c>
      <c r="AB48" s="28">
        <f t="shared" si="5"/>
        <v>312</v>
      </c>
      <c r="AC48" s="177">
        <v>1</v>
      </c>
      <c r="AD48" s="178">
        <v>35</v>
      </c>
      <c r="AE48" s="179">
        <v>33</v>
      </c>
      <c r="AF48" s="28">
        <f t="shared" si="6"/>
        <v>68</v>
      </c>
      <c r="AG48" s="177">
        <v>1</v>
      </c>
      <c r="AH48" s="178">
        <v>31</v>
      </c>
      <c r="AI48" s="179">
        <v>33</v>
      </c>
      <c r="AJ48" s="28">
        <f t="shared" si="7"/>
        <v>64</v>
      </c>
      <c r="AK48" s="177">
        <v>1</v>
      </c>
      <c r="AL48" s="178">
        <v>32</v>
      </c>
      <c r="AM48" s="179">
        <v>30</v>
      </c>
      <c r="AN48" s="28">
        <f t="shared" si="8"/>
        <v>62</v>
      </c>
      <c r="AO48" s="164">
        <f t="shared" si="46"/>
        <v>98</v>
      </c>
      <c r="AP48" s="165">
        <f t="shared" si="46"/>
        <v>96</v>
      </c>
      <c r="AQ48" s="28">
        <f t="shared" si="9"/>
        <v>194</v>
      </c>
      <c r="AR48" s="177">
        <v>1</v>
      </c>
      <c r="AS48" s="178">
        <v>29</v>
      </c>
      <c r="AT48" s="179">
        <v>21</v>
      </c>
      <c r="AU48" s="28">
        <f t="shared" si="10"/>
        <v>50</v>
      </c>
      <c r="AV48" s="177">
        <v>1</v>
      </c>
      <c r="AW48" s="178">
        <v>20</v>
      </c>
      <c r="AX48" s="179">
        <v>22</v>
      </c>
      <c r="AY48" s="28">
        <f t="shared" si="11"/>
        <v>42</v>
      </c>
      <c r="AZ48" s="164">
        <f t="shared" si="47"/>
        <v>49</v>
      </c>
      <c r="BA48" s="165">
        <f t="shared" si="47"/>
        <v>43</v>
      </c>
      <c r="BB48" s="28">
        <f t="shared" si="12"/>
        <v>92</v>
      </c>
      <c r="BC48" s="177">
        <v>1</v>
      </c>
      <c r="BD48" s="179">
        <v>35</v>
      </c>
      <c r="BE48" s="229">
        <v>0</v>
      </c>
      <c r="BF48" s="230">
        <v>0</v>
      </c>
      <c r="BG48" s="229">
        <v>0</v>
      </c>
      <c r="BH48" s="230">
        <v>0</v>
      </c>
      <c r="BI48" s="31">
        <f t="shared" si="13"/>
        <v>35</v>
      </c>
      <c r="BJ48" s="178">
        <v>20</v>
      </c>
      <c r="BK48" s="179">
        <v>15</v>
      </c>
      <c r="BL48" s="31">
        <f t="shared" si="14"/>
        <v>35</v>
      </c>
      <c r="BM48" s="177">
        <v>1</v>
      </c>
      <c r="BN48" s="179">
        <v>28</v>
      </c>
      <c r="BO48" s="177">
        <v>0</v>
      </c>
      <c r="BP48" s="179">
        <v>0</v>
      </c>
      <c r="BQ48" s="177">
        <v>0</v>
      </c>
      <c r="BR48" s="179">
        <v>0</v>
      </c>
      <c r="BS48" s="31">
        <f t="shared" si="15"/>
        <v>28</v>
      </c>
      <c r="BT48" s="178">
        <v>21</v>
      </c>
      <c r="BU48" s="179">
        <v>7</v>
      </c>
      <c r="BV48" s="31">
        <f t="shared" si="16"/>
        <v>28</v>
      </c>
      <c r="BW48" s="164">
        <f t="shared" si="48"/>
        <v>41</v>
      </c>
      <c r="BX48" s="165">
        <f t="shared" si="48"/>
        <v>22</v>
      </c>
      <c r="BY48" s="28">
        <f t="shared" si="18"/>
        <v>63</v>
      </c>
      <c r="BZ48" s="180">
        <v>73</v>
      </c>
      <c r="CA48" s="179">
        <v>64</v>
      </c>
      <c r="CB48" s="180">
        <v>98</v>
      </c>
      <c r="CC48" s="179">
        <v>56</v>
      </c>
      <c r="CD48" s="180">
        <v>10</v>
      </c>
      <c r="CE48" s="179">
        <v>6</v>
      </c>
      <c r="CF48" s="180">
        <v>1</v>
      </c>
      <c r="CG48" s="179">
        <v>3</v>
      </c>
      <c r="CH48" s="180">
        <v>173</v>
      </c>
      <c r="CI48" s="179">
        <v>157</v>
      </c>
      <c r="CJ48" s="180">
        <v>6</v>
      </c>
      <c r="CK48" s="179">
        <v>6</v>
      </c>
      <c r="CL48" s="180">
        <v>6</v>
      </c>
      <c r="CM48" s="179">
        <v>2</v>
      </c>
      <c r="CN48" s="32">
        <f t="shared" si="19"/>
        <v>367</v>
      </c>
      <c r="CO48" s="32">
        <f t="shared" si="20"/>
        <v>294</v>
      </c>
      <c r="CP48" s="33">
        <f t="shared" si="21"/>
        <v>661</v>
      </c>
      <c r="CQ48" s="166">
        <f t="shared" si="49"/>
        <v>367</v>
      </c>
      <c r="CR48" s="166">
        <f t="shared" si="49"/>
        <v>294</v>
      </c>
      <c r="CS48" s="34">
        <f t="shared" si="23"/>
        <v>661</v>
      </c>
      <c r="CT48" s="181">
        <v>43</v>
      </c>
      <c r="CU48" s="182">
        <v>41</v>
      </c>
      <c r="CV48" s="35">
        <f t="shared" si="24"/>
        <v>84</v>
      </c>
      <c r="CW48" s="181">
        <v>107</v>
      </c>
      <c r="CX48" s="182">
        <v>84</v>
      </c>
      <c r="CY48" s="35">
        <f t="shared" si="25"/>
        <v>191</v>
      </c>
      <c r="CZ48" s="181">
        <v>16</v>
      </c>
      <c r="DA48" s="183">
        <v>13</v>
      </c>
      <c r="DB48" s="35">
        <f t="shared" si="26"/>
        <v>29</v>
      </c>
      <c r="DC48" s="181">
        <v>77</v>
      </c>
      <c r="DD48" s="183">
        <v>60</v>
      </c>
      <c r="DE48" s="35">
        <f t="shared" si="27"/>
        <v>137</v>
      </c>
      <c r="DF48" s="181">
        <v>13</v>
      </c>
      <c r="DG48" s="183">
        <v>6</v>
      </c>
      <c r="DH48" s="35">
        <f t="shared" si="28"/>
        <v>19</v>
      </c>
      <c r="DI48" s="181">
        <v>111</v>
      </c>
      <c r="DJ48" s="183">
        <v>90</v>
      </c>
      <c r="DK48" s="35">
        <f t="shared" si="29"/>
        <v>201</v>
      </c>
      <c r="DL48" s="167">
        <f t="shared" si="30"/>
        <v>367</v>
      </c>
      <c r="DM48" s="168">
        <f t="shared" si="31"/>
        <v>294</v>
      </c>
      <c r="DN48" s="28">
        <f t="shared" si="32"/>
        <v>661</v>
      </c>
      <c r="DO48" s="201"/>
      <c r="DP48" s="28">
        <f t="shared" si="33"/>
        <v>0</v>
      </c>
      <c r="DQ48" s="28">
        <f t="shared" si="34"/>
        <v>0</v>
      </c>
      <c r="DR48" s="36">
        <f t="shared" si="35"/>
        <v>661</v>
      </c>
      <c r="DS48" s="29">
        <f t="shared" si="36"/>
        <v>661</v>
      </c>
      <c r="DT48" s="30">
        <f t="shared" si="37"/>
        <v>0</v>
      </c>
      <c r="DU48" s="30">
        <f t="shared" si="38"/>
        <v>0</v>
      </c>
      <c r="DV48" s="28">
        <f t="shared" si="39"/>
        <v>0</v>
      </c>
      <c r="DW48" s="28">
        <f t="shared" si="40"/>
        <v>0</v>
      </c>
      <c r="DX48" s="161"/>
      <c r="DY48" s="161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143"/>
      <c r="FO48" s="143"/>
      <c r="FP48" s="143"/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  <c r="GE48" s="143"/>
      <c r="GF48" s="143"/>
      <c r="GG48" s="143"/>
      <c r="GH48" s="143"/>
      <c r="GI48" s="143"/>
      <c r="GJ48" s="143"/>
      <c r="GK48" s="143"/>
      <c r="GL48" s="143"/>
      <c r="GM48" s="143"/>
      <c r="GN48" s="143"/>
      <c r="GO48" s="143"/>
      <c r="GP48" s="143"/>
      <c r="GQ48" s="143"/>
      <c r="GR48" s="143"/>
      <c r="GS48" s="143"/>
      <c r="GT48" s="143"/>
      <c r="GU48" s="143"/>
      <c r="GV48" s="143"/>
      <c r="GW48" s="143"/>
      <c r="GX48" s="143"/>
      <c r="GY48" s="143"/>
      <c r="GZ48" s="143"/>
      <c r="HA48" s="143"/>
      <c r="HB48" s="143"/>
      <c r="HC48" s="143"/>
      <c r="HD48" s="143"/>
      <c r="HE48" s="143"/>
      <c r="HF48" s="143"/>
      <c r="HG48" s="142"/>
      <c r="HH48" s="136"/>
    </row>
    <row r="49" spans="1:216" s="23" customFormat="1" ht="21" customHeight="1">
      <c r="A49" s="158">
        <v>46</v>
      </c>
      <c r="B49" s="173" t="s">
        <v>129</v>
      </c>
      <c r="C49" s="170" t="s">
        <v>74</v>
      </c>
      <c r="D49" s="171" t="s">
        <v>64</v>
      </c>
      <c r="E49" s="172" t="s">
        <v>76</v>
      </c>
      <c r="F49" s="177">
        <v>2</v>
      </c>
      <c r="G49" s="178">
        <v>45</v>
      </c>
      <c r="H49" s="179">
        <v>47</v>
      </c>
      <c r="I49" s="28">
        <f t="shared" si="0"/>
        <v>92</v>
      </c>
      <c r="J49" s="177">
        <v>2</v>
      </c>
      <c r="K49" s="178">
        <v>47</v>
      </c>
      <c r="L49" s="179">
        <v>39</v>
      </c>
      <c r="M49" s="28">
        <f t="shared" si="1"/>
        <v>86</v>
      </c>
      <c r="N49" s="177">
        <v>2</v>
      </c>
      <c r="O49" s="178">
        <v>44</v>
      </c>
      <c r="P49" s="179">
        <v>31</v>
      </c>
      <c r="Q49" s="28">
        <f t="shared" si="2"/>
        <v>75</v>
      </c>
      <c r="R49" s="177">
        <v>2</v>
      </c>
      <c r="S49" s="178">
        <v>39</v>
      </c>
      <c r="T49" s="179">
        <v>43</v>
      </c>
      <c r="U49" s="28">
        <f t="shared" si="3"/>
        <v>82</v>
      </c>
      <c r="V49" s="177">
        <v>2</v>
      </c>
      <c r="W49" s="178">
        <v>53</v>
      </c>
      <c r="X49" s="179">
        <v>30</v>
      </c>
      <c r="Y49" s="28">
        <f t="shared" si="4"/>
        <v>83</v>
      </c>
      <c r="Z49" s="164">
        <f t="shared" si="45"/>
        <v>228</v>
      </c>
      <c r="AA49" s="165">
        <f t="shared" si="45"/>
        <v>190</v>
      </c>
      <c r="AB49" s="28">
        <f t="shared" si="5"/>
        <v>418</v>
      </c>
      <c r="AC49" s="177">
        <v>2</v>
      </c>
      <c r="AD49" s="178">
        <v>39</v>
      </c>
      <c r="AE49" s="179">
        <v>43</v>
      </c>
      <c r="AF49" s="28">
        <f t="shared" si="6"/>
        <v>82</v>
      </c>
      <c r="AG49" s="177">
        <v>2</v>
      </c>
      <c r="AH49" s="178">
        <v>46</v>
      </c>
      <c r="AI49" s="179">
        <v>34</v>
      </c>
      <c r="AJ49" s="28">
        <f t="shared" si="7"/>
        <v>80</v>
      </c>
      <c r="AK49" s="177">
        <v>2</v>
      </c>
      <c r="AL49" s="178">
        <v>40</v>
      </c>
      <c r="AM49" s="179">
        <v>39</v>
      </c>
      <c r="AN49" s="28">
        <f t="shared" si="8"/>
        <v>79</v>
      </c>
      <c r="AO49" s="164">
        <f t="shared" si="46"/>
        <v>125</v>
      </c>
      <c r="AP49" s="165">
        <f t="shared" si="46"/>
        <v>116</v>
      </c>
      <c r="AQ49" s="28">
        <f t="shared" si="9"/>
        <v>241</v>
      </c>
      <c r="AR49" s="177">
        <v>2</v>
      </c>
      <c r="AS49" s="178">
        <v>46</v>
      </c>
      <c r="AT49" s="179">
        <v>34</v>
      </c>
      <c r="AU49" s="28">
        <f t="shared" si="10"/>
        <v>80</v>
      </c>
      <c r="AV49" s="177">
        <v>2</v>
      </c>
      <c r="AW49" s="178">
        <v>38</v>
      </c>
      <c r="AX49" s="179">
        <v>39</v>
      </c>
      <c r="AY49" s="28">
        <f t="shared" si="11"/>
        <v>77</v>
      </c>
      <c r="AZ49" s="164">
        <f t="shared" si="47"/>
        <v>84</v>
      </c>
      <c r="BA49" s="165">
        <f t="shared" si="47"/>
        <v>73</v>
      </c>
      <c r="BB49" s="28">
        <f t="shared" si="12"/>
        <v>157</v>
      </c>
      <c r="BC49" s="177">
        <v>2</v>
      </c>
      <c r="BD49" s="179">
        <v>42</v>
      </c>
      <c r="BE49" s="177">
        <v>0</v>
      </c>
      <c r="BF49" s="179">
        <v>0</v>
      </c>
      <c r="BG49" s="177">
        <v>0</v>
      </c>
      <c r="BH49" s="179">
        <v>0</v>
      </c>
      <c r="BI49" s="31">
        <f t="shared" si="13"/>
        <v>42</v>
      </c>
      <c r="BJ49" s="178">
        <v>26</v>
      </c>
      <c r="BK49" s="179">
        <v>16</v>
      </c>
      <c r="BL49" s="31">
        <f t="shared" si="14"/>
        <v>42</v>
      </c>
      <c r="BM49" s="177">
        <v>2</v>
      </c>
      <c r="BN49" s="179">
        <v>40</v>
      </c>
      <c r="BO49" s="177">
        <v>0</v>
      </c>
      <c r="BP49" s="179">
        <v>0</v>
      </c>
      <c r="BQ49" s="177">
        <v>0</v>
      </c>
      <c r="BR49" s="179">
        <v>0</v>
      </c>
      <c r="BS49" s="31">
        <f t="shared" si="15"/>
        <v>40</v>
      </c>
      <c r="BT49" s="178">
        <v>14</v>
      </c>
      <c r="BU49" s="179">
        <v>26</v>
      </c>
      <c r="BV49" s="31">
        <f t="shared" si="16"/>
        <v>40</v>
      </c>
      <c r="BW49" s="164">
        <f t="shared" si="48"/>
        <v>40</v>
      </c>
      <c r="BX49" s="165">
        <f t="shared" si="48"/>
        <v>42</v>
      </c>
      <c r="BY49" s="28">
        <f t="shared" si="18"/>
        <v>82</v>
      </c>
      <c r="BZ49" s="180">
        <v>186</v>
      </c>
      <c r="CA49" s="179">
        <v>156</v>
      </c>
      <c r="CB49" s="180">
        <v>91</v>
      </c>
      <c r="CC49" s="179">
        <v>88</v>
      </c>
      <c r="CD49" s="180">
        <v>4</v>
      </c>
      <c r="CE49" s="179">
        <v>2</v>
      </c>
      <c r="CF49" s="180">
        <v>1</v>
      </c>
      <c r="CG49" s="179">
        <v>2</v>
      </c>
      <c r="CH49" s="180">
        <v>112</v>
      </c>
      <c r="CI49" s="179">
        <v>102</v>
      </c>
      <c r="CJ49" s="180">
        <v>14</v>
      </c>
      <c r="CK49" s="179">
        <v>9</v>
      </c>
      <c r="CL49" s="180">
        <v>69</v>
      </c>
      <c r="CM49" s="179">
        <v>62</v>
      </c>
      <c r="CN49" s="32">
        <f t="shared" si="19"/>
        <v>477</v>
      </c>
      <c r="CO49" s="32">
        <f t="shared" si="20"/>
        <v>421</v>
      </c>
      <c r="CP49" s="33">
        <f t="shared" si="21"/>
        <v>898</v>
      </c>
      <c r="CQ49" s="166">
        <f t="shared" si="49"/>
        <v>477</v>
      </c>
      <c r="CR49" s="166">
        <f t="shared" si="49"/>
        <v>421</v>
      </c>
      <c r="CS49" s="34">
        <f t="shared" si="23"/>
        <v>898</v>
      </c>
      <c r="CT49" s="181">
        <v>102</v>
      </c>
      <c r="CU49" s="182">
        <v>95</v>
      </c>
      <c r="CV49" s="35">
        <f t="shared" si="24"/>
        <v>197</v>
      </c>
      <c r="CW49" s="181">
        <v>15</v>
      </c>
      <c r="CX49" s="182">
        <v>18</v>
      </c>
      <c r="CY49" s="35">
        <f t="shared" si="25"/>
        <v>33</v>
      </c>
      <c r="CZ49" s="181">
        <v>52</v>
      </c>
      <c r="DA49" s="183">
        <v>36</v>
      </c>
      <c r="DB49" s="35">
        <f t="shared" si="26"/>
        <v>88</v>
      </c>
      <c r="DC49" s="181">
        <v>20</v>
      </c>
      <c r="DD49" s="183">
        <v>15</v>
      </c>
      <c r="DE49" s="35">
        <f t="shared" si="27"/>
        <v>35</v>
      </c>
      <c r="DF49" s="181">
        <v>288</v>
      </c>
      <c r="DG49" s="183">
        <v>257</v>
      </c>
      <c r="DH49" s="35">
        <f t="shared" si="28"/>
        <v>545</v>
      </c>
      <c r="DI49" s="203"/>
      <c r="DJ49" s="205"/>
      <c r="DK49" s="35">
        <f t="shared" si="29"/>
        <v>0</v>
      </c>
      <c r="DL49" s="167">
        <f t="shared" si="30"/>
        <v>477</v>
      </c>
      <c r="DM49" s="168">
        <f t="shared" si="31"/>
        <v>421</v>
      </c>
      <c r="DN49" s="28">
        <f t="shared" si="32"/>
        <v>898</v>
      </c>
      <c r="DO49" s="149"/>
      <c r="DP49" s="28">
        <f t="shared" si="33"/>
        <v>0</v>
      </c>
      <c r="DQ49" s="28">
        <f t="shared" si="34"/>
        <v>0</v>
      </c>
      <c r="DR49" s="36">
        <f t="shared" si="35"/>
        <v>898</v>
      </c>
      <c r="DS49" s="29">
        <f t="shared" si="36"/>
        <v>898</v>
      </c>
      <c r="DT49" s="30">
        <f t="shared" si="37"/>
        <v>0</v>
      </c>
      <c r="DU49" s="30">
        <f t="shared" si="38"/>
        <v>0</v>
      </c>
      <c r="DV49" s="28">
        <f t="shared" si="39"/>
        <v>0</v>
      </c>
      <c r="DW49" s="28">
        <f t="shared" si="40"/>
        <v>0</v>
      </c>
      <c r="DX49" s="161"/>
      <c r="DY49" s="161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5"/>
      <c r="HH49" s="143"/>
    </row>
    <row r="50" spans="1:216" s="40" customFormat="1" ht="21" customHeight="1">
      <c r="A50" s="158">
        <v>47</v>
      </c>
      <c r="B50" s="158">
        <v>2192</v>
      </c>
      <c r="C50" s="170" t="s">
        <v>115</v>
      </c>
      <c r="D50" s="171" t="s">
        <v>64</v>
      </c>
      <c r="E50" s="172" t="s">
        <v>76</v>
      </c>
      <c r="F50" s="177">
        <v>2</v>
      </c>
      <c r="G50" s="162">
        <v>57</v>
      </c>
      <c r="H50" s="163">
        <v>36</v>
      </c>
      <c r="I50" s="28">
        <f t="shared" si="0"/>
        <v>93</v>
      </c>
      <c r="J50" s="177">
        <v>2</v>
      </c>
      <c r="K50" s="178">
        <v>47</v>
      </c>
      <c r="L50" s="163">
        <v>36</v>
      </c>
      <c r="M50" s="28">
        <f t="shared" si="1"/>
        <v>83</v>
      </c>
      <c r="N50" s="177">
        <v>2</v>
      </c>
      <c r="O50" s="178">
        <v>48</v>
      </c>
      <c r="P50" s="163">
        <v>45</v>
      </c>
      <c r="Q50" s="28">
        <f t="shared" si="2"/>
        <v>93</v>
      </c>
      <c r="R50" s="177">
        <v>2</v>
      </c>
      <c r="S50" s="178">
        <v>41</v>
      </c>
      <c r="T50" s="163">
        <v>51</v>
      </c>
      <c r="U50" s="28">
        <f t="shared" si="3"/>
        <v>92</v>
      </c>
      <c r="V50" s="177">
        <v>1</v>
      </c>
      <c r="W50" s="178">
        <v>26</v>
      </c>
      <c r="X50" s="179">
        <v>30</v>
      </c>
      <c r="Y50" s="28">
        <f t="shared" si="4"/>
        <v>56</v>
      </c>
      <c r="Z50" s="164">
        <v>219</v>
      </c>
      <c r="AA50" s="165">
        <v>198</v>
      </c>
      <c r="AB50" s="28">
        <f t="shared" si="5"/>
        <v>417</v>
      </c>
      <c r="AC50" s="177">
        <v>1</v>
      </c>
      <c r="AD50" s="178">
        <v>29</v>
      </c>
      <c r="AE50" s="179">
        <v>21</v>
      </c>
      <c r="AF50" s="28">
        <f t="shared" si="6"/>
        <v>50</v>
      </c>
      <c r="AG50" s="177">
        <v>1</v>
      </c>
      <c r="AH50" s="178">
        <v>26</v>
      </c>
      <c r="AI50" s="179">
        <v>15</v>
      </c>
      <c r="AJ50" s="28">
        <f t="shared" si="7"/>
        <v>41</v>
      </c>
      <c r="AK50" s="177">
        <v>1</v>
      </c>
      <c r="AL50" s="178">
        <v>22</v>
      </c>
      <c r="AM50" s="179">
        <v>26</v>
      </c>
      <c r="AN50" s="28">
        <f t="shared" si="8"/>
        <v>48</v>
      </c>
      <c r="AO50" s="164">
        <f t="shared" si="46"/>
        <v>77</v>
      </c>
      <c r="AP50" s="165">
        <f t="shared" si="46"/>
        <v>62</v>
      </c>
      <c r="AQ50" s="28">
        <f t="shared" si="9"/>
        <v>139</v>
      </c>
      <c r="AR50" s="177">
        <v>1</v>
      </c>
      <c r="AS50" s="178">
        <v>26</v>
      </c>
      <c r="AT50" s="179">
        <v>15</v>
      </c>
      <c r="AU50" s="28">
        <f t="shared" si="10"/>
        <v>41</v>
      </c>
      <c r="AV50" s="177">
        <v>1</v>
      </c>
      <c r="AW50" s="178">
        <v>30</v>
      </c>
      <c r="AX50" s="179">
        <v>21</v>
      </c>
      <c r="AY50" s="28">
        <f t="shared" si="11"/>
        <v>51</v>
      </c>
      <c r="AZ50" s="164">
        <f t="shared" si="47"/>
        <v>56</v>
      </c>
      <c r="BA50" s="165">
        <f t="shared" si="47"/>
        <v>36</v>
      </c>
      <c r="BB50" s="28">
        <f t="shared" si="12"/>
        <v>92</v>
      </c>
      <c r="BC50" s="177">
        <v>1</v>
      </c>
      <c r="BD50" s="179">
        <v>34</v>
      </c>
      <c r="BE50" s="177">
        <v>0</v>
      </c>
      <c r="BF50" s="179">
        <v>0</v>
      </c>
      <c r="BG50" s="177">
        <v>1</v>
      </c>
      <c r="BH50" s="179">
        <v>11</v>
      </c>
      <c r="BI50" s="31">
        <f t="shared" si="13"/>
        <v>45</v>
      </c>
      <c r="BJ50" s="178">
        <v>30</v>
      </c>
      <c r="BK50" s="179">
        <v>15</v>
      </c>
      <c r="BL50" s="31">
        <f t="shared" si="14"/>
        <v>45</v>
      </c>
      <c r="BM50" s="177">
        <v>1</v>
      </c>
      <c r="BN50" s="179">
        <v>25</v>
      </c>
      <c r="BO50" s="177">
        <v>0</v>
      </c>
      <c r="BP50" s="179">
        <v>0</v>
      </c>
      <c r="BQ50" s="177"/>
      <c r="BR50" s="179">
        <v>12</v>
      </c>
      <c r="BS50" s="31">
        <f t="shared" si="15"/>
        <v>37</v>
      </c>
      <c r="BT50" s="178">
        <v>13</v>
      </c>
      <c r="BU50" s="179">
        <v>24</v>
      </c>
      <c r="BV50" s="31">
        <f t="shared" si="16"/>
        <v>37</v>
      </c>
      <c r="BW50" s="164">
        <f t="shared" si="48"/>
        <v>43</v>
      </c>
      <c r="BX50" s="165">
        <f t="shared" si="48"/>
        <v>39</v>
      </c>
      <c r="BY50" s="28">
        <f t="shared" si="18"/>
        <v>82</v>
      </c>
      <c r="BZ50" s="180">
        <v>130</v>
      </c>
      <c r="CA50" s="179">
        <v>127</v>
      </c>
      <c r="CB50" s="180">
        <v>99</v>
      </c>
      <c r="CC50" s="179">
        <v>73</v>
      </c>
      <c r="CD50" s="180">
        <v>1</v>
      </c>
      <c r="CE50" s="179">
        <v>1</v>
      </c>
      <c r="CF50" s="180">
        <v>0</v>
      </c>
      <c r="CG50" s="179">
        <v>0</v>
      </c>
      <c r="CH50" s="180">
        <v>155</v>
      </c>
      <c r="CI50" s="179">
        <v>134</v>
      </c>
      <c r="CJ50" s="180">
        <v>4</v>
      </c>
      <c r="CK50" s="179">
        <v>0</v>
      </c>
      <c r="CL50" s="180">
        <v>6</v>
      </c>
      <c r="CM50" s="179">
        <v>0</v>
      </c>
      <c r="CN50" s="32">
        <f t="shared" si="19"/>
        <v>395</v>
      </c>
      <c r="CO50" s="32">
        <f t="shared" si="20"/>
        <v>335</v>
      </c>
      <c r="CP50" s="33">
        <f t="shared" si="21"/>
        <v>730</v>
      </c>
      <c r="CQ50" s="166">
        <f t="shared" si="49"/>
        <v>395</v>
      </c>
      <c r="CR50" s="166">
        <f t="shared" si="49"/>
        <v>335</v>
      </c>
      <c r="CS50" s="34">
        <f t="shared" si="23"/>
        <v>730</v>
      </c>
      <c r="CT50" s="181">
        <v>128</v>
      </c>
      <c r="CU50" s="182">
        <v>105</v>
      </c>
      <c r="CV50" s="35">
        <f t="shared" si="24"/>
        <v>233</v>
      </c>
      <c r="CW50" s="181">
        <v>20</v>
      </c>
      <c r="CX50" s="182">
        <v>15</v>
      </c>
      <c r="CY50" s="35">
        <f t="shared" si="25"/>
        <v>35</v>
      </c>
      <c r="CZ50" s="181">
        <v>109</v>
      </c>
      <c r="DA50" s="183">
        <v>100</v>
      </c>
      <c r="DB50" s="35">
        <f t="shared" si="26"/>
        <v>209</v>
      </c>
      <c r="DC50" s="181">
        <v>32</v>
      </c>
      <c r="DD50" s="183">
        <v>23</v>
      </c>
      <c r="DE50" s="35">
        <f t="shared" si="27"/>
        <v>55</v>
      </c>
      <c r="DF50" s="181">
        <v>106</v>
      </c>
      <c r="DG50" s="183">
        <v>92</v>
      </c>
      <c r="DH50" s="35">
        <f t="shared" si="28"/>
        <v>198</v>
      </c>
      <c r="DI50" s="181">
        <v>0</v>
      </c>
      <c r="DJ50" s="183">
        <v>0</v>
      </c>
      <c r="DK50" s="35">
        <f t="shared" si="29"/>
        <v>0</v>
      </c>
      <c r="DL50" s="167">
        <f t="shared" si="30"/>
        <v>395</v>
      </c>
      <c r="DM50" s="168">
        <f t="shared" si="31"/>
        <v>335</v>
      </c>
      <c r="DN50" s="28">
        <f t="shared" si="32"/>
        <v>730</v>
      </c>
      <c r="DO50" s="201"/>
      <c r="DP50" s="28">
        <f t="shared" si="33"/>
        <v>0</v>
      </c>
      <c r="DQ50" s="28">
        <f t="shared" si="34"/>
        <v>0</v>
      </c>
      <c r="DR50" s="36">
        <f t="shared" si="35"/>
        <v>730</v>
      </c>
      <c r="DS50" s="29">
        <f t="shared" si="36"/>
        <v>730</v>
      </c>
      <c r="DT50" s="30">
        <f t="shared" si="37"/>
        <v>0</v>
      </c>
      <c r="DU50" s="30">
        <f t="shared" si="38"/>
        <v>0</v>
      </c>
      <c r="DV50" s="28">
        <f t="shared" si="39"/>
        <v>0</v>
      </c>
      <c r="DW50" s="28">
        <f t="shared" si="40"/>
        <v>0</v>
      </c>
      <c r="DX50" s="161"/>
      <c r="DY50" s="161"/>
      <c r="DZ50" s="148"/>
      <c r="EA50" s="148"/>
      <c r="EB50" s="148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EM50" s="148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5"/>
      <c r="HH50" s="143"/>
    </row>
    <row r="51" spans="1:216" s="151" customFormat="1" ht="21" customHeight="1">
      <c r="A51" s="158">
        <v>48</v>
      </c>
      <c r="B51" s="173" t="s">
        <v>130</v>
      </c>
      <c r="C51" s="170" t="s">
        <v>75</v>
      </c>
      <c r="D51" s="171" t="s">
        <v>64</v>
      </c>
      <c r="E51" s="172" t="s">
        <v>76</v>
      </c>
      <c r="F51" s="177">
        <v>1</v>
      </c>
      <c r="G51" s="162">
        <v>23</v>
      </c>
      <c r="H51" s="163">
        <v>25</v>
      </c>
      <c r="I51" s="28">
        <f t="shared" si="0"/>
        <v>48</v>
      </c>
      <c r="J51" s="177">
        <v>1</v>
      </c>
      <c r="K51" s="200">
        <v>22</v>
      </c>
      <c r="L51" s="201">
        <v>21</v>
      </c>
      <c r="M51" s="28">
        <f t="shared" si="1"/>
        <v>43</v>
      </c>
      <c r="N51" s="199">
        <v>1</v>
      </c>
      <c r="O51" s="200">
        <v>21</v>
      </c>
      <c r="P51" s="201">
        <v>23</v>
      </c>
      <c r="Q51" s="28">
        <f t="shared" si="2"/>
        <v>44</v>
      </c>
      <c r="R51" s="199">
        <v>1</v>
      </c>
      <c r="S51" s="200">
        <v>25</v>
      </c>
      <c r="T51" s="201">
        <v>15</v>
      </c>
      <c r="U51" s="28">
        <f t="shared" si="3"/>
        <v>40</v>
      </c>
      <c r="V51" s="199">
        <v>1</v>
      </c>
      <c r="W51" s="200">
        <v>25</v>
      </c>
      <c r="X51" s="201">
        <v>18</v>
      </c>
      <c r="Y51" s="28">
        <f t="shared" si="4"/>
        <v>43</v>
      </c>
      <c r="Z51" s="164">
        <v>116</v>
      </c>
      <c r="AA51" s="165">
        <v>102</v>
      </c>
      <c r="AB51" s="28">
        <f t="shared" si="5"/>
        <v>218</v>
      </c>
      <c r="AC51" s="199">
        <v>1</v>
      </c>
      <c r="AD51" s="200">
        <v>22</v>
      </c>
      <c r="AE51" s="201">
        <v>20</v>
      </c>
      <c r="AF51" s="28">
        <f t="shared" si="6"/>
        <v>42</v>
      </c>
      <c r="AG51" s="199">
        <v>1</v>
      </c>
      <c r="AH51" s="200">
        <v>23</v>
      </c>
      <c r="AI51" s="201">
        <v>17</v>
      </c>
      <c r="AJ51" s="28">
        <f t="shared" si="7"/>
        <v>40</v>
      </c>
      <c r="AK51" s="199">
        <v>1</v>
      </c>
      <c r="AL51" s="200">
        <v>22</v>
      </c>
      <c r="AM51" s="201">
        <v>15</v>
      </c>
      <c r="AN51" s="28">
        <f t="shared" si="8"/>
        <v>37</v>
      </c>
      <c r="AO51" s="164">
        <v>67</v>
      </c>
      <c r="AP51" s="165">
        <v>52</v>
      </c>
      <c r="AQ51" s="28">
        <f t="shared" si="9"/>
        <v>119</v>
      </c>
      <c r="AR51" s="199">
        <v>1</v>
      </c>
      <c r="AS51" s="200">
        <v>16</v>
      </c>
      <c r="AT51" s="201">
        <v>21</v>
      </c>
      <c r="AU51" s="28">
        <f t="shared" si="10"/>
        <v>37</v>
      </c>
      <c r="AV51" s="199">
        <v>1</v>
      </c>
      <c r="AW51" s="200">
        <v>25</v>
      </c>
      <c r="AX51" s="201">
        <v>15</v>
      </c>
      <c r="AY51" s="28">
        <f t="shared" si="11"/>
        <v>40</v>
      </c>
      <c r="AZ51" s="164">
        <v>41</v>
      </c>
      <c r="BA51" s="165">
        <v>36</v>
      </c>
      <c r="BB51" s="28">
        <f t="shared" si="12"/>
        <v>77</v>
      </c>
      <c r="BC51" s="199">
        <v>1</v>
      </c>
      <c r="BD51" s="201">
        <v>40</v>
      </c>
      <c r="BE51" s="199">
        <v>0</v>
      </c>
      <c r="BF51" s="201">
        <v>0</v>
      </c>
      <c r="BG51" s="199">
        <v>0</v>
      </c>
      <c r="BH51" s="201">
        <v>0</v>
      </c>
      <c r="BI51" s="31">
        <f t="shared" si="13"/>
        <v>40</v>
      </c>
      <c r="BJ51" s="200">
        <v>17</v>
      </c>
      <c r="BK51" s="201">
        <v>23</v>
      </c>
      <c r="BL51" s="31">
        <f t="shared" si="14"/>
        <v>40</v>
      </c>
      <c r="BM51" s="199">
        <v>1</v>
      </c>
      <c r="BN51" s="201">
        <v>32</v>
      </c>
      <c r="BO51" s="199">
        <v>0</v>
      </c>
      <c r="BP51" s="201">
        <v>0</v>
      </c>
      <c r="BQ51" s="199">
        <v>0</v>
      </c>
      <c r="BR51" s="201">
        <v>0</v>
      </c>
      <c r="BS51" s="31">
        <f t="shared" si="15"/>
        <v>32</v>
      </c>
      <c r="BT51" s="200">
        <v>17</v>
      </c>
      <c r="BU51" s="201">
        <v>15</v>
      </c>
      <c r="BV51" s="31">
        <f t="shared" si="16"/>
        <v>32</v>
      </c>
      <c r="BW51" s="164">
        <v>34</v>
      </c>
      <c r="BX51" s="165">
        <v>38</v>
      </c>
      <c r="BY51" s="28">
        <f t="shared" si="18"/>
        <v>72</v>
      </c>
      <c r="BZ51" s="202">
        <v>139</v>
      </c>
      <c r="CA51" s="201">
        <v>132</v>
      </c>
      <c r="CB51" s="202">
        <v>62</v>
      </c>
      <c r="CC51" s="201">
        <v>55</v>
      </c>
      <c r="CD51" s="202">
        <v>5</v>
      </c>
      <c r="CE51" s="201">
        <v>8</v>
      </c>
      <c r="CF51" s="202">
        <v>1</v>
      </c>
      <c r="CG51" s="201">
        <v>1</v>
      </c>
      <c r="CH51" s="202">
        <v>42</v>
      </c>
      <c r="CI51" s="201">
        <v>26</v>
      </c>
      <c r="CJ51" s="202">
        <v>2</v>
      </c>
      <c r="CK51" s="201">
        <v>1</v>
      </c>
      <c r="CL51" s="202">
        <v>7</v>
      </c>
      <c r="CM51" s="201">
        <v>5</v>
      </c>
      <c r="CN51" s="32">
        <f t="shared" si="19"/>
        <v>258</v>
      </c>
      <c r="CO51" s="32">
        <f t="shared" si="20"/>
        <v>228</v>
      </c>
      <c r="CP51" s="33">
        <f t="shared" si="21"/>
        <v>486</v>
      </c>
      <c r="CQ51" s="166">
        <f t="shared" si="49"/>
        <v>258</v>
      </c>
      <c r="CR51" s="166">
        <f t="shared" si="49"/>
        <v>228</v>
      </c>
      <c r="CS51" s="34">
        <f t="shared" si="23"/>
        <v>486</v>
      </c>
      <c r="CT51" s="203">
        <v>151</v>
      </c>
      <c r="CU51" s="204">
        <v>130</v>
      </c>
      <c r="CV51" s="35">
        <f t="shared" si="24"/>
        <v>281</v>
      </c>
      <c r="CW51" s="203">
        <v>8</v>
      </c>
      <c r="CX51" s="204">
        <v>18</v>
      </c>
      <c r="CY51" s="35">
        <f t="shared" si="25"/>
        <v>26</v>
      </c>
      <c r="CZ51" s="203">
        <v>5</v>
      </c>
      <c r="DA51" s="205">
        <v>5</v>
      </c>
      <c r="DB51" s="35">
        <f t="shared" si="26"/>
        <v>10</v>
      </c>
      <c r="DC51" s="203">
        <v>3</v>
      </c>
      <c r="DD51" s="205">
        <v>1</v>
      </c>
      <c r="DE51" s="35">
        <f t="shared" si="27"/>
        <v>4</v>
      </c>
      <c r="DF51" s="203">
        <v>91</v>
      </c>
      <c r="DG51" s="205">
        <v>74</v>
      </c>
      <c r="DH51" s="35">
        <f t="shared" si="28"/>
        <v>165</v>
      </c>
      <c r="DI51" s="181">
        <v>0</v>
      </c>
      <c r="DJ51" s="183">
        <v>0</v>
      </c>
      <c r="DK51" s="35">
        <f t="shared" si="29"/>
        <v>0</v>
      </c>
      <c r="DL51" s="167">
        <f t="shared" si="30"/>
        <v>258</v>
      </c>
      <c r="DM51" s="168">
        <f t="shared" si="31"/>
        <v>228</v>
      </c>
      <c r="DN51" s="28">
        <f t="shared" si="32"/>
        <v>486</v>
      </c>
      <c r="DO51" s="201"/>
      <c r="DP51" s="28">
        <f t="shared" si="33"/>
        <v>0</v>
      </c>
      <c r="DQ51" s="28">
        <f t="shared" si="34"/>
        <v>0</v>
      </c>
      <c r="DR51" s="36">
        <f t="shared" si="35"/>
        <v>486</v>
      </c>
      <c r="DS51" s="29">
        <f t="shared" si="36"/>
        <v>486</v>
      </c>
      <c r="DT51" s="30">
        <f t="shared" si="37"/>
        <v>0</v>
      </c>
      <c r="DU51" s="30">
        <f t="shared" si="38"/>
        <v>0</v>
      </c>
      <c r="DV51" s="28">
        <f t="shared" si="39"/>
        <v>0</v>
      </c>
      <c r="DW51" s="28">
        <f t="shared" si="40"/>
        <v>0</v>
      </c>
      <c r="DX51" s="161"/>
      <c r="DY51" s="161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HG51" s="150"/>
    </row>
    <row r="52" spans="1:216" s="23" customFormat="1" ht="21" customHeight="1">
      <c r="A52" s="158">
        <v>49</v>
      </c>
      <c r="B52" s="158">
        <v>2413</v>
      </c>
      <c r="C52" s="176" t="s">
        <v>116</v>
      </c>
      <c r="D52" s="171" t="s">
        <v>64</v>
      </c>
      <c r="E52" s="172" t="s">
        <v>76</v>
      </c>
      <c r="F52" s="300">
        <v>1</v>
      </c>
      <c r="G52" s="301">
        <v>26</v>
      </c>
      <c r="H52" s="302">
        <v>21</v>
      </c>
      <c r="I52" s="28">
        <f t="shared" si="0"/>
        <v>47</v>
      </c>
      <c r="J52" s="300">
        <v>1</v>
      </c>
      <c r="K52" s="301">
        <v>28</v>
      </c>
      <c r="L52" s="302">
        <v>19</v>
      </c>
      <c r="M52" s="28">
        <f t="shared" si="1"/>
        <v>47</v>
      </c>
      <c r="N52" s="300">
        <v>1</v>
      </c>
      <c r="O52" s="301">
        <v>28</v>
      </c>
      <c r="P52" s="302">
        <v>18</v>
      </c>
      <c r="Q52" s="28">
        <f t="shared" si="2"/>
        <v>46</v>
      </c>
      <c r="R52" s="300">
        <v>1</v>
      </c>
      <c r="S52" s="303">
        <v>26</v>
      </c>
      <c r="T52" s="304">
        <v>17</v>
      </c>
      <c r="U52" s="28">
        <f t="shared" si="3"/>
        <v>43</v>
      </c>
      <c r="V52" s="300">
        <v>1</v>
      </c>
      <c r="W52" s="303">
        <v>31</v>
      </c>
      <c r="X52" s="304">
        <v>14</v>
      </c>
      <c r="Y52" s="28">
        <f t="shared" si="4"/>
        <v>45</v>
      </c>
      <c r="Z52" s="305">
        <v>139</v>
      </c>
      <c r="AA52" s="306">
        <v>89</v>
      </c>
      <c r="AB52" s="28">
        <f t="shared" si="5"/>
        <v>228</v>
      </c>
      <c r="AC52" s="300">
        <v>1</v>
      </c>
      <c r="AD52" s="303">
        <v>25</v>
      </c>
      <c r="AE52" s="304">
        <v>19</v>
      </c>
      <c r="AF52" s="28">
        <f t="shared" si="6"/>
        <v>44</v>
      </c>
      <c r="AG52" s="300">
        <v>0</v>
      </c>
      <c r="AH52" s="301">
        <v>0</v>
      </c>
      <c r="AI52" s="302">
        <v>0</v>
      </c>
      <c r="AJ52" s="28">
        <f t="shared" si="7"/>
        <v>0</v>
      </c>
      <c r="AK52" s="300">
        <v>0</v>
      </c>
      <c r="AL52" s="301">
        <v>0</v>
      </c>
      <c r="AM52" s="302">
        <v>0</v>
      </c>
      <c r="AN52" s="28">
        <f t="shared" si="8"/>
        <v>0</v>
      </c>
      <c r="AO52" s="305">
        <f t="shared" ref="AO52:AP52" si="50">SUM(AD52,AH52,AL52)</f>
        <v>25</v>
      </c>
      <c r="AP52" s="306">
        <f t="shared" si="50"/>
        <v>19</v>
      </c>
      <c r="AQ52" s="28">
        <f t="shared" si="9"/>
        <v>44</v>
      </c>
      <c r="AR52" s="300">
        <v>0</v>
      </c>
      <c r="AS52" s="303">
        <v>0</v>
      </c>
      <c r="AT52" s="304">
        <v>0</v>
      </c>
      <c r="AU52" s="28">
        <f t="shared" si="10"/>
        <v>0</v>
      </c>
      <c r="AV52" s="300">
        <v>0</v>
      </c>
      <c r="AW52" s="303">
        <v>0</v>
      </c>
      <c r="AX52" s="304">
        <v>0</v>
      </c>
      <c r="AY52" s="28">
        <f t="shared" si="11"/>
        <v>0</v>
      </c>
      <c r="AZ52" s="305">
        <f t="shared" ref="AZ52:BA52" si="51">SUM(AS52,AW52)</f>
        <v>0</v>
      </c>
      <c r="BA52" s="306">
        <f t="shared" si="51"/>
        <v>0</v>
      </c>
      <c r="BB52" s="28">
        <f t="shared" si="12"/>
        <v>0</v>
      </c>
      <c r="BC52" s="300">
        <v>0</v>
      </c>
      <c r="BD52" s="304">
        <v>0</v>
      </c>
      <c r="BE52" s="300">
        <v>0</v>
      </c>
      <c r="BF52" s="304">
        <v>0</v>
      </c>
      <c r="BG52" s="300">
        <v>0</v>
      </c>
      <c r="BH52" s="304">
        <v>0</v>
      </c>
      <c r="BI52" s="31">
        <f t="shared" si="13"/>
        <v>0</v>
      </c>
      <c r="BJ52" s="303">
        <v>0</v>
      </c>
      <c r="BK52" s="304">
        <v>0</v>
      </c>
      <c r="BL52" s="31">
        <f t="shared" si="14"/>
        <v>0</v>
      </c>
      <c r="BM52" s="300">
        <v>0</v>
      </c>
      <c r="BN52" s="304">
        <v>0</v>
      </c>
      <c r="BO52" s="300">
        <v>0</v>
      </c>
      <c r="BP52" s="304">
        <v>0</v>
      </c>
      <c r="BQ52" s="300">
        <v>0</v>
      </c>
      <c r="BR52" s="304">
        <v>0</v>
      </c>
      <c r="BS52" s="31">
        <f t="shared" si="15"/>
        <v>0</v>
      </c>
      <c r="BT52" s="303">
        <v>0</v>
      </c>
      <c r="BU52" s="304">
        <v>0</v>
      </c>
      <c r="BV52" s="31">
        <f t="shared" si="16"/>
        <v>0</v>
      </c>
      <c r="BW52" s="305">
        <f t="shared" ref="BW52:BX52" si="52">SUM(BJ52,BT52)</f>
        <v>0</v>
      </c>
      <c r="BX52" s="306">
        <f t="shared" si="52"/>
        <v>0</v>
      </c>
      <c r="BY52" s="28">
        <f t="shared" si="18"/>
        <v>0</v>
      </c>
      <c r="BZ52" s="307">
        <v>40</v>
      </c>
      <c r="CA52" s="304">
        <v>21</v>
      </c>
      <c r="CB52" s="307">
        <v>37</v>
      </c>
      <c r="CC52" s="304">
        <v>27</v>
      </c>
      <c r="CD52" s="307">
        <v>11</v>
      </c>
      <c r="CE52" s="304">
        <v>2</v>
      </c>
      <c r="CF52" s="307">
        <v>1</v>
      </c>
      <c r="CG52" s="304">
        <v>0</v>
      </c>
      <c r="CH52" s="307">
        <v>61</v>
      </c>
      <c r="CI52" s="304">
        <v>52</v>
      </c>
      <c r="CJ52" s="307">
        <v>7</v>
      </c>
      <c r="CK52" s="304">
        <v>2</v>
      </c>
      <c r="CL52" s="307">
        <v>7</v>
      </c>
      <c r="CM52" s="304">
        <v>4</v>
      </c>
      <c r="CN52" s="32">
        <f t="shared" si="19"/>
        <v>164</v>
      </c>
      <c r="CO52" s="32">
        <f t="shared" si="20"/>
        <v>108</v>
      </c>
      <c r="CP52" s="33">
        <f t="shared" si="21"/>
        <v>272</v>
      </c>
      <c r="CQ52" s="166">
        <f t="shared" si="49"/>
        <v>164</v>
      </c>
      <c r="CR52" s="166">
        <f t="shared" si="49"/>
        <v>108</v>
      </c>
      <c r="CS52" s="34">
        <f t="shared" si="23"/>
        <v>272</v>
      </c>
      <c r="CT52" s="308">
        <v>16</v>
      </c>
      <c r="CU52" s="309">
        <v>17</v>
      </c>
      <c r="CV52" s="35">
        <f t="shared" si="24"/>
        <v>33</v>
      </c>
      <c r="CW52" s="308">
        <v>28</v>
      </c>
      <c r="CX52" s="309">
        <v>20</v>
      </c>
      <c r="CY52" s="35">
        <f t="shared" si="25"/>
        <v>48</v>
      </c>
      <c r="CZ52" s="308">
        <v>80</v>
      </c>
      <c r="DA52" s="310">
        <v>60</v>
      </c>
      <c r="DB52" s="35">
        <f t="shared" si="26"/>
        <v>140</v>
      </c>
      <c r="DC52" s="308">
        <v>5</v>
      </c>
      <c r="DD52" s="310">
        <v>3</v>
      </c>
      <c r="DE52" s="35">
        <f t="shared" si="27"/>
        <v>8</v>
      </c>
      <c r="DF52" s="308">
        <v>35</v>
      </c>
      <c r="DG52" s="310">
        <v>8</v>
      </c>
      <c r="DH52" s="35">
        <f t="shared" si="28"/>
        <v>43</v>
      </c>
      <c r="DI52" s="308">
        <v>0</v>
      </c>
      <c r="DJ52" s="310">
        <v>0</v>
      </c>
      <c r="DK52" s="35">
        <f t="shared" si="29"/>
        <v>0</v>
      </c>
      <c r="DL52" s="167">
        <f t="shared" si="30"/>
        <v>164</v>
      </c>
      <c r="DM52" s="168">
        <f t="shared" si="31"/>
        <v>108</v>
      </c>
      <c r="DN52" s="28">
        <f t="shared" si="32"/>
        <v>272</v>
      </c>
      <c r="DO52" s="311"/>
      <c r="DP52" s="28">
        <f t="shared" si="33"/>
        <v>0</v>
      </c>
      <c r="DQ52" s="28">
        <f t="shared" si="34"/>
        <v>0</v>
      </c>
      <c r="DR52" s="36">
        <f t="shared" si="35"/>
        <v>272</v>
      </c>
      <c r="DS52" s="29">
        <f t="shared" si="36"/>
        <v>272</v>
      </c>
      <c r="DT52" s="30">
        <f t="shared" si="37"/>
        <v>0</v>
      </c>
      <c r="DU52" s="30">
        <f t="shared" si="38"/>
        <v>0</v>
      </c>
      <c r="DV52" s="28">
        <f t="shared" si="39"/>
        <v>0</v>
      </c>
      <c r="DW52" s="28">
        <f t="shared" si="40"/>
        <v>0</v>
      </c>
      <c r="DX52" s="161"/>
      <c r="DY52" s="161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  <c r="EL52" s="155"/>
      <c r="EM52" s="155"/>
      <c r="EN52" s="154"/>
      <c r="EO52" s="154"/>
      <c r="EP52" s="154"/>
      <c r="EQ52" s="154"/>
      <c r="ER52" s="154"/>
      <c r="ES52" s="154"/>
      <c r="ET52" s="154"/>
      <c r="EU52" s="154"/>
      <c r="EV52" s="154"/>
      <c r="EW52" s="154"/>
      <c r="EX52" s="154"/>
      <c r="EY52" s="154"/>
      <c r="EZ52" s="154"/>
      <c r="FA52" s="154"/>
      <c r="FB52" s="154"/>
      <c r="FC52" s="154"/>
      <c r="FD52" s="154"/>
      <c r="FE52" s="154"/>
      <c r="FF52" s="154"/>
      <c r="FG52" s="154"/>
      <c r="FH52" s="154"/>
      <c r="FI52" s="154"/>
      <c r="FJ52" s="154"/>
      <c r="FK52" s="154"/>
      <c r="FL52" s="154"/>
      <c r="FM52" s="154"/>
      <c r="FN52" s="154"/>
      <c r="FO52" s="154"/>
      <c r="FP52" s="154"/>
      <c r="FQ52" s="154"/>
      <c r="FR52" s="154"/>
      <c r="FS52" s="154"/>
      <c r="FT52" s="154"/>
      <c r="FU52" s="154"/>
      <c r="FV52" s="154"/>
      <c r="FW52" s="154"/>
      <c r="FX52" s="154"/>
      <c r="FY52" s="154"/>
      <c r="FZ52" s="154"/>
      <c r="GA52" s="154"/>
      <c r="GB52" s="154"/>
      <c r="GC52" s="154"/>
      <c r="GD52" s="154"/>
      <c r="GE52" s="154"/>
      <c r="GF52" s="154"/>
      <c r="GG52" s="154"/>
      <c r="GH52" s="154"/>
      <c r="GI52" s="154"/>
      <c r="GJ52" s="154"/>
      <c r="GK52" s="154"/>
      <c r="GL52" s="154"/>
      <c r="GM52" s="154"/>
      <c r="GN52" s="154"/>
      <c r="GO52" s="154"/>
      <c r="GP52" s="154"/>
      <c r="GQ52" s="154"/>
      <c r="GR52" s="154"/>
      <c r="GS52" s="154"/>
      <c r="GT52" s="154"/>
      <c r="GU52" s="154"/>
      <c r="GV52" s="154"/>
      <c r="GW52" s="154"/>
      <c r="GX52" s="154"/>
      <c r="GY52" s="154"/>
      <c r="GZ52" s="154"/>
      <c r="HA52" s="154"/>
      <c r="HB52" s="154"/>
      <c r="HC52" s="154"/>
      <c r="HD52" s="154"/>
      <c r="HE52" s="154"/>
      <c r="HF52" s="154"/>
      <c r="HG52" s="153"/>
      <c r="HH52" s="151"/>
    </row>
    <row r="53" spans="1:216" s="237" customFormat="1" ht="21" customHeight="1">
      <c r="A53" s="158">
        <v>50</v>
      </c>
      <c r="B53" s="246">
        <v>2432</v>
      </c>
      <c r="C53" s="247" t="s">
        <v>132</v>
      </c>
      <c r="D53" s="248" t="s">
        <v>133</v>
      </c>
      <c r="E53" s="249" t="s">
        <v>65</v>
      </c>
      <c r="F53" s="231">
        <v>1</v>
      </c>
      <c r="G53" s="162">
        <v>31</v>
      </c>
      <c r="H53" s="163">
        <v>13</v>
      </c>
      <c r="I53" s="28">
        <f t="shared" si="0"/>
        <v>44</v>
      </c>
      <c r="J53" s="231">
        <v>1</v>
      </c>
      <c r="K53" s="250">
        <v>26</v>
      </c>
      <c r="L53" s="161">
        <v>17</v>
      </c>
      <c r="M53" s="28">
        <f t="shared" si="1"/>
        <v>43</v>
      </c>
      <c r="N53" s="251">
        <v>1</v>
      </c>
      <c r="O53" s="250">
        <v>21</v>
      </c>
      <c r="P53" s="161">
        <v>21</v>
      </c>
      <c r="Q53" s="28">
        <f t="shared" si="2"/>
        <v>42</v>
      </c>
      <c r="R53" s="251">
        <v>1</v>
      </c>
      <c r="S53" s="250">
        <v>26</v>
      </c>
      <c r="T53" s="161">
        <v>16</v>
      </c>
      <c r="U53" s="28">
        <f t="shared" si="3"/>
        <v>42</v>
      </c>
      <c r="V53" s="251">
        <v>1</v>
      </c>
      <c r="W53" s="250">
        <v>27</v>
      </c>
      <c r="X53" s="252">
        <v>16</v>
      </c>
      <c r="Y53" s="28">
        <f t="shared" si="4"/>
        <v>43</v>
      </c>
      <c r="Z53" s="164">
        <v>131</v>
      </c>
      <c r="AA53" s="165">
        <v>83</v>
      </c>
      <c r="AB53" s="28">
        <f t="shared" si="5"/>
        <v>214</v>
      </c>
      <c r="AC53" s="251">
        <v>0</v>
      </c>
      <c r="AD53" s="250">
        <v>0</v>
      </c>
      <c r="AE53" s="252">
        <v>0</v>
      </c>
      <c r="AF53" s="28">
        <f t="shared" si="6"/>
        <v>0</v>
      </c>
      <c r="AG53" s="251">
        <v>0</v>
      </c>
      <c r="AH53" s="250">
        <v>0</v>
      </c>
      <c r="AI53" s="252">
        <v>0</v>
      </c>
      <c r="AJ53" s="28">
        <f t="shared" si="7"/>
        <v>0</v>
      </c>
      <c r="AK53" s="251">
        <v>0</v>
      </c>
      <c r="AL53" s="250">
        <v>0</v>
      </c>
      <c r="AM53" s="252">
        <v>0</v>
      </c>
      <c r="AN53" s="28">
        <f t="shared" si="8"/>
        <v>0</v>
      </c>
      <c r="AO53" s="164">
        <v>0</v>
      </c>
      <c r="AP53" s="165">
        <v>0</v>
      </c>
      <c r="AQ53" s="28">
        <f t="shared" si="9"/>
        <v>0</v>
      </c>
      <c r="AR53" s="251">
        <v>0</v>
      </c>
      <c r="AS53" s="250">
        <v>0</v>
      </c>
      <c r="AT53" s="252">
        <v>0</v>
      </c>
      <c r="AU53" s="28">
        <f t="shared" si="10"/>
        <v>0</v>
      </c>
      <c r="AV53" s="251">
        <v>0</v>
      </c>
      <c r="AW53" s="250">
        <v>0</v>
      </c>
      <c r="AX53" s="252">
        <v>0</v>
      </c>
      <c r="AY53" s="28">
        <f t="shared" si="11"/>
        <v>0</v>
      </c>
      <c r="AZ53" s="164">
        <v>0</v>
      </c>
      <c r="BA53" s="165">
        <v>0</v>
      </c>
      <c r="BB53" s="28">
        <f t="shared" si="12"/>
        <v>0</v>
      </c>
      <c r="BC53" s="251">
        <v>0</v>
      </c>
      <c r="BD53" s="252">
        <v>0</v>
      </c>
      <c r="BE53" s="251">
        <v>0</v>
      </c>
      <c r="BF53" s="252">
        <v>0</v>
      </c>
      <c r="BG53" s="251">
        <v>0</v>
      </c>
      <c r="BH53" s="252">
        <v>0</v>
      </c>
      <c r="BI53" s="31">
        <f t="shared" si="13"/>
        <v>0</v>
      </c>
      <c r="BJ53" s="250">
        <v>0</v>
      </c>
      <c r="BK53" s="252">
        <v>0</v>
      </c>
      <c r="BL53" s="31">
        <f t="shared" si="14"/>
        <v>0</v>
      </c>
      <c r="BM53" s="251">
        <v>0</v>
      </c>
      <c r="BN53" s="252">
        <v>0</v>
      </c>
      <c r="BO53" s="251">
        <v>0</v>
      </c>
      <c r="BP53" s="252">
        <v>0</v>
      </c>
      <c r="BQ53" s="251">
        <v>0</v>
      </c>
      <c r="BR53" s="252">
        <v>0</v>
      </c>
      <c r="BS53" s="31">
        <f t="shared" si="15"/>
        <v>0</v>
      </c>
      <c r="BT53" s="250">
        <v>0</v>
      </c>
      <c r="BU53" s="252">
        <v>0</v>
      </c>
      <c r="BV53" s="31">
        <f t="shared" si="16"/>
        <v>0</v>
      </c>
      <c r="BW53" s="164">
        <f t="shared" si="48"/>
        <v>0</v>
      </c>
      <c r="BX53" s="165">
        <f t="shared" si="48"/>
        <v>0</v>
      </c>
      <c r="BY53" s="28">
        <f t="shared" si="18"/>
        <v>0</v>
      </c>
      <c r="BZ53" s="253">
        <v>20</v>
      </c>
      <c r="CA53" s="252">
        <v>20</v>
      </c>
      <c r="CB53" s="253">
        <v>26</v>
      </c>
      <c r="CC53" s="252">
        <v>18</v>
      </c>
      <c r="CD53" s="253">
        <v>1</v>
      </c>
      <c r="CE53" s="252">
        <v>1</v>
      </c>
      <c r="CF53" s="253">
        <v>2</v>
      </c>
      <c r="CG53" s="252">
        <v>1</v>
      </c>
      <c r="CH53" s="253">
        <v>77</v>
      </c>
      <c r="CI53" s="252">
        <v>40</v>
      </c>
      <c r="CJ53" s="253">
        <v>1</v>
      </c>
      <c r="CK53" s="252">
        <v>1</v>
      </c>
      <c r="CL53" s="253">
        <v>4</v>
      </c>
      <c r="CM53" s="252">
        <v>2</v>
      </c>
      <c r="CN53" s="32">
        <f t="shared" si="19"/>
        <v>131</v>
      </c>
      <c r="CO53" s="32">
        <f t="shared" si="20"/>
        <v>83</v>
      </c>
      <c r="CP53" s="33">
        <f t="shared" si="21"/>
        <v>214</v>
      </c>
      <c r="CQ53" s="166">
        <f t="shared" si="49"/>
        <v>131</v>
      </c>
      <c r="CR53" s="166">
        <f t="shared" si="49"/>
        <v>83</v>
      </c>
      <c r="CS53" s="34">
        <f t="shared" si="23"/>
        <v>214</v>
      </c>
      <c r="CT53" s="254">
        <v>75</v>
      </c>
      <c r="CU53" s="255">
        <v>43</v>
      </c>
      <c r="CV53" s="35">
        <f t="shared" si="24"/>
        <v>118</v>
      </c>
      <c r="CW53" s="254">
        <v>16</v>
      </c>
      <c r="CX53" s="255">
        <v>18</v>
      </c>
      <c r="CY53" s="35">
        <f t="shared" si="25"/>
        <v>34</v>
      </c>
      <c r="CZ53" s="254">
        <v>31</v>
      </c>
      <c r="DA53" s="256">
        <v>13</v>
      </c>
      <c r="DB53" s="35">
        <f t="shared" si="26"/>
        <v>44</v>
      </c>
      <c r="DC53" s="254">
        <v>1</v>
      </c>
      <c r="DD53" s="256">
        <v>3</v>
      </c>
      <c r="DE53" s="35">
        <f t="shared" si="27"/>
        <v>4</v>
      </c>
      <c r="DF53" s="254">
        <v>8</v>
      </c>
      <c r="DG53" s="256">
        <v>6</v>
      </c>
      <c r="DH53" s="35">
        <f t="shared" si="28"/>
        <v>14</v>
      </c>
      <c r="DI53" s="242">
        <v>0</v>
      </c>
      <c r="DJ53" s="244">
        <v>0</v>
      </c>
      <c r="DK53" s="35">
        <f t="shared" si="29"/>
        <v>0</v>
      </c>
      <c r="DL53" s="167">
        <f t="shared" si="30"/>
        <v>131</v>
      </c>
      <c r="DM53" s="168">
        <f t="shared" si="31"/>
        <v>83</v>
      </c>
      <c r="DN53" s="28">
        <f t="shared" si="32"/>
        <v>214</v>
      </c>
      <c r="DO53" s="252">
        <v>0</v>
      </c>
      <c r="DP53" s="28">
        <f t="shared" si="33"/>
        <v>0</v>
      </c>
      <c r="DQ53" s="28">
        <f t="shared" si="34"/>
        <v>0</v>
      </c>
      <c r="DR53" s="36">
        <f t="shared" si="35"/>
        <v>214</v>
      </c>
      <c r="DS53" s="29">
        <f t="shared" si="36"/>
        <v>214</v>
      </c>
      <c r="DT53" s="30">
        <f t="shared" si="37"/>
        <v>0</v>
      </c>
      <c r="DU53" s="30">
        <f t="shared" si="38"/>
        <v>0</v>
      </c>
      <c r="DV53" s="28">
        <f t="shared" si="39"/>
        <v>0</v>
      </c>
      <c r="DW53" s="28">
        <f t="shared" si="40"/>
        <v>0</v>
      </c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HG53" s="236"/>
    </row>
    <row r="54" spans="1:216" s="22" customFormat="1">
      <c r="A54" s="257" t="s">
        <v>45</v>
      </c>
      <c r="B54" s="258"/>
      <c r="C54" s="258"/>
      <c r="D54" s="258"/>
      <c r="E54" s="259"/>
      <c r="F54" s="38">
        <f>SUM(F4:F53)</f>
        <v>136</v>
      </c>
      <c r="G54" s="38">
        <f>SUM(G4:G53)</f>
        <v>3417</v>
      </c>
      <c r="H54" s="38">
        <f>SUM(H4:H53)</f>
        <v>3079</v>
      </c>
      <c r="I54" s="38">
        <f>SUM(I4:I53)</f>
        <v>6496</v>
      </c>
      <c r="J54" s="38">
        <f>SUM(J4:J53)</f>
        <v>135</v>
      </c>
      <c r="K54" s="38">
        <f>SUM(K4:K53)</f>
        <v>3367</v>
      </c>
      <c r="L54" s="38">
        <f>SUM(L4:L53)</f>
        <v>3089</v>
      </c>
      <c r="M54" s="38">
        <f>SUM(M4:M53)</f>
        <v>6456</v>
      </c>
      <c r="N54" s="38">
        <f>SUM(N4:N53)</f>
        <v>138</v>
      </c>
      <c r="O54" s="38">
        <f>SUM(O4:O53)</f>
        <v>3454</v>
      </c>
      <c r="P54" s="38">
        <f>SUM(P4:P53)</f>
        <v>3172</v>
      </c>
      <c r="Q54" s="38">
        <f>SUM(Q4:Q53)</f>
        <v>6626</v>
      </c>
      <c r="R54" s="38">
        <f>SUM(R4:R53)</f>
        <v>139</v>
      </c>
      <c r="S54" s="38">
        <f>SUM(S4:S53)</f>
        <v>3568</v>
      </c>
      <c r="T54" s="38">
        <f>SUM(T4:T53)</f>
        <v>3213</v>
      </c>
      <c r="U54" s="38">
        <f>SUM(U4:U53)</f>
        <v>6781</v>
      </c>
      <c r="V54" s="38">
        <f>SUM(V4:V53)</f>
        <v>134</v>
      </c>
      <c r="W54" s="38">
        <f>SUM(W4:W53)</f>
        <v>3498</v>
      </c>
      <c r="X54" s="38">
        <f>SUM(X4:X53)</f>
        <v>2981</v>
      </c>
      <c r="Y54" s="38">
        <f>SUM(Y4:Y53)</f>
        <v>6479</v>
      </c>
      <c r="Z54" s="38">
        <f>SUM(Z4:Z53)</f>
        <v>17304</v>
      </c>
      <c r="AA54" s="38">
        <f>SUM(AA4:AA53)</f>
        <v>15534</v>
      </c>
      <c r="AB54" s="38">
        <f>SUM(AB4:AB53)</f>
        <v>32838</v>
      </c>
      <c r="AC54" s="38">
        <f>SUM(AC4:AC53)</f>
        <v>134</v>
      </c>
      <c r="AD54" s="38">
        <f>SUM(AD4:AD53)</f>
        <v>3209</v>
      </c>
      <c r="AE54" s="38">
        <f>SUM(AE4:AE53)</f>
        <v>3040</v>
      </c>
      <c r="AF54" s="38">
        <f>SUM(AF4:AF53)</f>
        <v>6249</v>
      </c>
      <c r="AG54" s="38">
        <f>SUM(AG4:AG53)</f>
        <v>130</v>
      </c>
      <c r="AH54" s="38">
        <f>SUM(AH4:AH53)</f>
        <v>3193</v>
      </c>
      <c r="AI54" s="38">
        <f>SUM(AI4:AI53)</f>
        <v>2861</v>
      </c>
      <c r="AJ54" s="38">
        <f>SUM(AJ4:AJ53)</f>
        <v>6054</v>
      </c>
      <c r="AK54" s="38">
        <f>SUM(AK4:AK53)</f>
        <v>126</v>
      </c>
      <c r="AL54" s="38">
        <f>SUM(AL4:AL53)</f>
        <v>2995</v>
      </c>
      <c r="AM54" s="38">
        <f>SUM(AM4:AM53)</f>
        <v>2687</v>
      </c>
      <c r="AN54" s="38">
        <f>SUM(AN4:AN53)</f>
        <v>5682</v>
      </c>
      <c r="AO54" s="38">
        <f>SUM(AO4:AO53)</f>
        <v>9397</v>
      </c>
      <c r="AP54" s="38">
        <f>SUM(AP4:AP53)</f>
        <v>8588</v>
      </c>
      <c r="AQ54" s="38">
        <f>SUM(AQ4:AQ53)</f>
        <v>17985</v>
      </c>
      <c r="AR54" s="38">
        <f>SUM(AR4:AR53)</f>
        <v>125</v>
      </c>
      <c r="AS54" s="38">
        <f>SUM(AS4:AS53)</f>
        <v>2918</v>
      </c>
      <c r="AT54" s="38">
        <f>SUM(AT4:AT53)</f>
        <v>2685</v>
      </c>
      <c r="AU54" s="38">
        <f>SUM(AU4:AU53)</f>
        <v>5603</v>
      </c>
      <c r="AV54" s="38">
        <f>SUM(AV4:AV53)</f>
        <v>123</v>
      </c>
      <c r="AW54" s="38">
        <f>SUM(AW4:AW53)</f>
        <v>2970</v>
      </c>
      <c r="AX54" s="38">
        <f>SUM(AX4:AX53)</f>
        <v>2658</v>
      </c>
      <c r="AY54" s="38">
        <f>SUM(AY4:AY53)</f>
        <v>5628</v>
      </c>
      <c r="AZ54" s="38">
        <f>SUM(AZ4:AZ53)</f>
        <v>5888</v>
      </c>
      <c r="BA54" s="38">
        <f>SUM(BA4:BA53)</f>
        <v>5343</v>
      </c>
      <c r="BB54" s="38">
        <f>SUM(BB4:BB53)</f>
        <v>11231</v>
      </c>
      <c r="BC54" s="38">
        <f>SUM(BC4:BC53)</f>
        <v>64</v>
      </c>
      <c r="BD54" s="38">
        <f>SUM(BD4:BD53)</f>
        <v>2709</v>
      </c>
      <c r="BE54" s="38">
        <f>SUM(BE4:BE53)</f>
        <v>24</v>
      </c>
      <c r="BF54" s="38">
        <f>SUM(BF4:BF53)</f>
        <v>1003</v>
      </c>
      <c r="BG54" s="38">
        <f>SUM(BG4:BG53)</f>
        <v>10</v>
      </c>
      <c r="BH54" s="38">
        <f>SUM(BH4:BH53)</f>
        <v>357</v>
      </c>
      <c r="BI54" s="38">
        <f>SUM(BI4:BI53)</f>
        <v>4069</v>
      </c>
      <c r="BJ54" s="38">
        <f>SUM(BJ4:BJ53)</f>
        <v>1985</v>
      </c>
      <c r="BK54" s="38">
        <f>SUM(BK4:BK53)</f>
        <v>2084</v>
      </c>
      <c r="BL54" s="38">
        <f>SUM(BL4:BL53)</f>
        <v>4069</v>
      </c>
      <c r="BM54" s="38">
        <f>SUM(BM4:BM53)</f>
        <v>63</v>
      </c>
      <c r="BN54" s="38">
        <f>SUM(BN4:BN53)</f>
        <v>2549</v>
      </c>
      <c r="BO54" s="38">
        <f>SUM(BO4:BO53)</f>
        <v>23</v>
      </c>
      <c r="BP54" s="38">
        <f>SUM(BP4:BP53)</f>
        <v>894</v>
      </c>
      <c r="BQ54" s="38">
        <f>SUM(BQ4:BQ53)</f>
        <v>44</v>
      </c>
      <c r="BR54" s="38">
        <f>SUM(BR4:BR53)</f>
        <v>277</v>
      </c>
      <c r="BS54" s="38">
        <f>SUM(BS4:BS53)</f>
        <v>3720</v>
      </c>
      <c r="BT54" s="38">
        <f>SUM(BT4:BT53)</f>
        <v>1749</v>
      </c>
      <c r="BU54" s="38">
        <f>SUM(BU4:BU53)</f>
        <v>1971</v>
      </c>
      <c r="BV54" s="38">
        <f>SUM(BV4:BV53)</f>
        <v>3720</v>
      </c>
      <c r="BW54" s="38">
        <f>SUM(BW4:BW53)</f>
        <v>3734</v>
      </c>
      <c r="BX54" s="38">
        <f>SUM(BX4:BX53)</f>
        <v>4055</v>
      </c>
      <c r="BY54" s="38">
        <f>SUM(BY4:BY53)</f>
        <v>7789</v>
      </c>
      <c r="BZ54" s="38">
        <f>SUM(BZ4:BZ53)</f>
        <v>13132</v>
      </c>
      <c r="CA54" s="38">
        <f>SUM(CA4:CA53)</f>
        <v>12258</v>
      </c>
      <c r="CB54" s="38">
        <f>SUM(CB4:CB53)</f>
        <v>8345</v>
      </c>
      <c r="CC54" s="38">
        <f>SUM(CC4:CC53)</f>
        <v>7825</v>
      </c>
      <c r="CD54" s="38">
        <f>SUM(CD4:CD53)</f>
        <v>1066</v>
      </c>
      <c r="CE54" s="38">
        <f>SUM(CE4:CE53)</f>
        <v>988</v>
      </c>
      <c r="CF54" s="38">
        <f>SUM(CF4:CF53)</f>
        <v>140</v>
      </c>
      <c r="CG54" s="38">
        <f>SUM(CG4:CG53)</f>
        <v>116</v>
      </c>
      <c r="CH54" s="38">
        <f>SUM(CH4:CH53)</f>
        <v>11189</v>
      </c>
      <c r="CI54" s="38">
        <f>SUM(CI4:CI53)</f>
        <v>10081</v>
      </c>
      <c r="CJ54" s="38">
        <f>SUM(CJ4:CJ53)</f>
        <v>1030</v>
      </c>
      <c r="CK54" s="38">
        <f>SUM(CK4:CK53)</f>
        <v>853</v>
      </c>
      <c r="CL54" s="38">
        <f>SUM(CL4:CL53)</f>
        <v>1421</v>
      </c>
      <c r="CM54" s="38">
        <f>SUM(CM4:CM53)</f>
        <v>1399</v>
      </c>
      <c r="CN54" s="38">
        <f>SUM(CN4:CN53)</f>
        <v>36323</v>
      </c>
      <c r="CO54" s="38">
        <f>SUM(CO4:CO53)</f>
        <v>33520</v>
      </c>
      <c r="CP54" s="38">
        <f>SUM(CP4:CP53)</f>
        <v>69843</v>
      </c>
      <c r="CQ54" s="38">
        <f>SUM(CQ4:CQ53)</f>
        <v>36323</v>
      </c>
      <c r="CR54" s="38">
        <f>SUM(CR4:CR53)</f>
        <v>33520</v>
      </c>
      <c r="CS54" s="38">
        <f>SUM(CS4:CS53)</f>
        <v>69843</v>
      </c>
      <c r="CT54" s="38">
        <f>SUM(CT4:CT53)</f>
        <v>16160</v>
      </c>
      <c r="CU54" s="38">
        <f>SUM(CU4:CU53)</f>
        <v>14816</v>
      </c>
      <c r="CV54" s="38">
        <f>SUM(CV4:CV53)</f>
        <v>30976</v>
      </c>
      <c r="CW54" s="38">
        <f>SUM(CW4:CW53)</f>
        <v>2717</v>
      </c>
      <c r="CX54" s="38">
        <f>SUM(CX4:CX53)</f>
        <v>2748</v>
      </c>
      <c r="CY54" s="38">
        <f>SUM(CY4:CY53)</f>
        <v>5465</v>
      </c>
      <c r="CZ54" s="38">
        <f>SUM(CZ4:CZ53)</f>
        <v>3768</v>
      </c>
      <c r="DA54" s="38">
        <f>SUM(DA4:DA53)</f>
        <v>3535</v>
      </c>
      <c r="DB54" s="38">
        <f>SUM(DB4:DB53)</f>
        <v>7303</v>
      </c>
      <c r="DC54" s="38">
        <f>SUM(DC4:DC53)</f>
        <v>1527</v>
      </c>
      <c r="DD54" s="38">
        <f>SUM(DD4:DD53)</f>
        <v>1438</v>
      </c>
      <c r="DE54" s="38">
        <f>SUM(DE4:DE53)</f>
        <v>2965</v>
      </c>
      <c r="DF54" s="38">
        <f>SUM(DF4:DF53)</f>
        <v>10008</v>
      </c>
      <c r="DG54" s="38">
        <f>SUM(DG4:DG53)</f>
        <v>8848</v>
      </c>
      <c r="DH54" s="38">
        <f>SUM(DH4:DH53)</f>
        <v>18856</v>
      </c>
      <c r="DI54" s="38">
        <f>SUM(DI4:DI53)</f>
        <v>2143</v>
      </c>
      <c r="DJ54" s="38">
        <f>SUM(DJ4:DJ53)</f>
        <v>2135</v>
      </c>
      <c r="DK54" s="38">
        <f>SUM(DK4:DK53)</f>
        <v>4278</v>
      </c>
      <c r="DL54" s="38">
        <f>SUM(DL4:DL53)</f>
        <v>36323</v>
      </c>
      <c r="DM54" s="38">
        <f>SUM(DM4:DM53)</f>
        <v>33520</v>
      </c>
      <c r="DN54" s="38">
        <f>SUM(DN4:DN53)</f>
        <v>69843</v>
      </c>
      <c r="DO54" s="38">
        <f>SUM(DO4:DO53)</f>
        <v>0</v>
      </c>
      <c r="DP54" s="38">
        <f>SUM(DP4:DP53)</f>
        <v>0</v>
      </c>
      <c r="DQ54" s="38">
        <f>SUM(DQ4:DQ53)</f>
        <v>0</v>
      </c>
      <c r="DR54" s="38">
        <f>SUM(DR4:DR53)</f>
        <v>69843</v>
      </c>
      <c r="DS54" s="38">
        <f>SUM(DS4:DS53)</f>
        <v>69843</v>
      </c>
      <c r="DT54" s="38">
        <f>SUM(DT4:DT53)</f>
        <v>0</v>
      </c>
      <c r="DU54" s="38">
        <f>SUM(DU4:DU53)</f>
        <v>0</v>
      </c>
      <c r="DV54" s="38">
        <f>SUM(DV4:DV53)</f>
        <v>0</v>
      </c>
      <c r="DW54" s="38">
        <f>SUM(DW4:DW53)</f>
        <v>0</v>
      </c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</row>
    <row r="55" spans="1:216"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41"/>
    </row>
    <row r="56" spans="1:216"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41"/>
    </row>
    <row r="57" spans="1:216"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41"/>
    </row>
    <row r="58" spans="1:216"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41"/>
    </row>
    <row r="59" spans="1:216"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41"/>
    </row>
    <row r="60" spans="1:216"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41"/>
    </row>
    <row r="61" spans="1:216"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41"/>
    </row>
    <row r="62" spans="1:216"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41"/>
    </row>
    <row r="63" spans="1:216"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41"/>
    </row>
    <row r="64" spans="1:216"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41"/>
    </row>
    <row r="65" spans="6:128"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</row>
    <row r="66" spans="6:128"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</row>
    <row r="67" spans="6:128"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</row>
    <row r="68" spans="6:128"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</row>
    <row r="69" spans="6:128"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</row>
    <row r="70" spans="6:128"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</row>
    <row r="71" spans="6:128"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</row>
    <row r="72" spans="6:128"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</row>
    <row r="73" spans="6:128"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</row>
    <row r="74" spans="6:128"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</row>
    <row r="75" spans="6:128"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</row>
    <row r="76" spans="6:128"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</row>
    <row r="77" spans="6:128"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</row>
    <row r="78" spans="6:128"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</row>
    <row r="79" spans="6:128"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</row>
    <row r="80" spans="6:128"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</row>
    <row r="81" spans="6:128"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</row>
    <row r="82" spans="6:128"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</row>
    <row r="83" spans="6:128"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</row>
    <row r="84" spans="6:128"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</row>
    <row r="85" spans="6:128"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</row>
    <row r="86" spans="6:128"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</row>
    <row r="87" spans="6:128"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</row>
    <row r="88" spans="6:128"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</row>
    <row r="89" spans="6:128"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</row>
    <row r="90" spans="6:128"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</row>
    <row r="91" spans="6:128"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</row>
    <row r="92" spans="6:128"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</row>
    <row r="93" spans="6:128"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</row>
    <row r="94" spans="6:128"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</row>
    <row r="95" spans="6:128"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</row>
    <row r="96" spans="6:128"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</row>
    <row r="97" spans="6:128"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</row>
    <row r="98" spans="6:128"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</row>
    <row r="99" spans="6:128"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</row>
    <row r="100" spans="6:128"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</row>
    <row r="101" spans="6:128"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</row>
    <row r="102" spans="6:128"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</row>
    <row r="103" spans="6:128"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</row>
    <row r="104" spans="6:128"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</row>
    <row r="105" spans="6:128"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</row>
    <row r="106" spans="6:128"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</row>
    <row r="107" spans="6:128"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</row>
    <row r="108" spans="6:128"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</row>
    <row r="109" spans="6:128"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</row>
    <row r="110" spans="6:128"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</row>
    <row r="111" spans="6:128"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</row>
    <row r="112" spans="6:128"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</row>
    <row r="113" spans="6:128"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</row>
    <row r="114" spans="6:128"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</row>
    <row r="115" spans="6:128"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</row>
    <row r="116" spans="6:128"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</row>
    <row r="117" spans="6:128"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</row>
    <row r="118" spans="6:128"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</row>
    <row r="119" spans="6:128"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</row>
    <row r="120" spans="6:128"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</row>
    <row r="121" spans="6:128"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</row>
    <row r="122" spans="6:128"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</row>
    <row r="123" spans="6:128"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</row>
    <row r="124" spans="6:128"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</row>
    <row r="125" spans="6:128"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</row>
    <row r="126" spans="6:128"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</row>
    <row r="127" spans="6:128"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</row>
    <row r="128" spans="6:128"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</row>
    <row r="129" spans="6:128"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</row>
    <row r="130" spans="6:128"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</row>
    <row r="131" spans="6:128"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</row>
    <row r="132" spans="6:128"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</row>
    <row r="133" spans="6:128"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</row>
    <row r="134" spans="6:128"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</row>
    <row r="135" spans="6:128"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</row>
    <row r="136" spans="6:128"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</row>
    <row r="137" spans="6:128"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</row>
    <row r="138" spans="6:128"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</row>
    <row r="139" spans="6:128"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</row>
    <row r="140" spans="6:128"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</row>
    <row r="141" spans="6:128"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</row>
    <row r="142" spans="6:128"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</row>
    <row r="143" spans="6:128"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</row>
    <row r="144" spans="6:128"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</row>
    <row r="145" spans="6:128"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</row>
    <row r="146" spans="6:128"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</row>
    <row r="147" spans="6:128"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</row>
    <row r="148" spans="6:128"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</row>
    <row r="149" spans="6:128"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</row>
    <row r="150" spans="6:128"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</row>
    <row r="151" spans="6:128"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</row>
    <row r="152" spans="6:128"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</row>
    <row r="153" spans="6:128"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</row>
    <row r="154" spans="6:128"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</row>
    <row r="155" spans="6:128"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</row>
    <row r="156" spans="6:128"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</row>
    <row r="157" spans="6:128"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</row>
    <row r="158" spans="6:128"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</row>
    <row r="159" spans="6:128"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</row>
    <row r="160" spans="6:128"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</row>
    <row r="161" spans="6:128"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</row>
    <row r="162" spans="6:128"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</row>
    <row r="163" spans="6:128"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</row>
    <row r="164" spans="6:128"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</row>
    <row r="165" spans="6:128"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</row>
    <row r="166" spans="6:128"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</row>
    <row r="167" spans="6:128"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</row>
    <row r="168" spans="6:128"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</row>
    <row r="169" spans="6:128"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</row>
  </sheetData>
  <protectedRanges>
    <protectedRange sqref="N35:N37 J35:J37 AV35:AV37 AR35:AR37 AK35:AK37 AG35:AG37 AC35:AC37 V35:V37 BM35:BM37 BQ35:BQ37 BO35:BO37 R35:R37 N25 J25 BC25 AV25 AR25 AK25 AG25 AC25 V25 BG25 BE25 BM25 BQ25 BO25 R25 R42:R44 V42:V44 AC42:AC44 AG42:AG44 AK42:AK44 AR42:AR44 AV42:AV44 J42:J44 N42:N44 F25:H25 F39:H40 J39:J40 N39:N40 R39:R40 V39:V40 AC39:AC40 AG39:AG40 AK39:AK40 AR39:AR40 AV39:AV40 BC39:BC40 BG39:BG40 BE39:BE40 BM39:BM40 BQ39:BQ40 BO39:BO40 J27:J29 F9:H10 J9:J10 N9:N10 R9:R10 V9:V10 AC9:AC10 AG9:AG10 AK9:AK10 AR9:AR10 AV9:AV10 BC9:BC10 BG9:BG10 BE9:BE10 BM9:BM10 BQ9:BQ10 BO9:BO10 BC31 BG31 BE31 BM31 BQ31 BO31 J13:J14 N13:N14 R13:R14 V13:V14 N27:N29 R27:R29 V27:V29 AC27:AC29 AG27:AG29 AK27:AK29 AR27:AR29 AV27:AV29 BC27:BC29 BG27:BG29 BE27:BE29 BM27:BM29 BQ27:BQ29 BO27:BO29 F13:H14 F27:H29 BC35:BC37 BG35:BG37 BE35:BE37 F4:H7 J4:J7 N4:N7 R4:R7 V4:V7 AC4:AC7 AG4:AG7 AK4:AK7 AR4:AR7 AV4:AV7 BC4:BC7 BG4:BG7 BE4:BE7 BM4:BM7 BQ4:BQ7 BO4:BO7 F35:H37 AV46 BC46 BG46 BE46 BM46 BQ46 BO46 F16:H21 J16:J21 N16:N21 R16:R21 V16:V21 AC12:AC21 AG12:AG21 AK12:AK21 AR12:AR21 AV12:AV21 BC12:BC21 BG12:BG21 BE12:BE21 BM12:BM22 BQ12:BQ22 BO12:BO22 J46:J50 N46:N50 R46:R50 V46:V50 AC46:AC50 AG46:AG50 AK46:AK50 AR46:AR50 AV48:AV50 BC48:BC50 BG48:BG50 BE48:BE50 BM48:BM50 BQ48:BQ50 BO48:BO50 F42:H44 BC42:BC44 BG42:BG44 BE42:BE44 BM42:BM44 BQ42:BQ44 BO42:BO44 F46:H51 F53:H53" name="Range1_30_3"/>
    <protectedRange sqref="C27:D32 C44:E46 C47 C23:C26 C34:D34 C20:D21 E20:E34 C37:D40 C43:D43 E37:E43 C42 C35:E36 C4:E19 C48:E53" name="Range1_30_3_2_1"/>
    <protectedRange sqref="D41:D42" name="Range1_30_3_1_1"/>
    <protectedRange sqref="C41" name="Range1_12_1"/>
    <protectedRange sqref="C33:D33" name="Range1_2_1_1"/>
    <protectedRange sqref="C22:D22 D23:D26" name="Range1_1_1_11"/>
    <protectedRange sqref="DI34:DJ40 DI23:DJ23 DI42:DJ46 DI27:DJ32 DI4:DJ13 DI15:DJ21 DI25:DJ25 DI49:DJ51 DI53:DJ53" name="Range19_31_3_6"/>
    <protectedRange sqref="DC4:DD5 DC36:DD36 DC25:DD25 DC44:DD44 DC50:DD50 DC7:DD7 DC39:DD40 DC9:DD10 DC12:DD12 DC16:DD18 DC46:DD46 DC20:DD21" name="Range17_32_3_25"/>
    <protectedRange sqref="CW4:CX5 CW36:CX36 CW25:CX25 CW44:CX44 CW50:CX50 CW7:CX7 CW39:CX40 CW9:CX10 CW12:CX12 CW16:CX18 CW46:CX46 CW20:CX21" name="Range15_32_3_25"/>
    <protectedRange sqref="BZ4:CM5 BZ36:CM36 BZ25:CM25 BZ44:CM44 BZ50:CM50 BZ10:CM10 BZ39:CM40 BZ12:CM12 BZ16:CM18 BZ7:CM7 BZ46:CM46 BZ20:CM21" name="Range13_32_3_24"/>
    <protectedRange sqref="BD4:BD5 BJ4:BK5 BH4:BH5 BP4:BP5 BN4:BN5 BR4:BR5 BF4:BF5 BD36 BJ36:BK36 BH35:BH36 BP35:BP37 BN36 BR35:BR37 BF35:BF36 BD25 BJ25:BK25 BH25 BP25 BN25 BR25 BF25 BF44 BR44 BN44 BP44 BH44 BJ44:BK44 BD44 BD50 BJ50:BK50 BH48 BP48 BN50 BR48 BF48 BD20:BD21 BH20:BH21 BF20:BF21 BP20:BP21 BN20:BN21 BR20:BR21 BD39:BD40 BH39:BH40 BF39:BF40 BJ39:BK40 BP39:BP40 BN39:BN40 BR39:BR40 BH27 BF27 BP27 BR27 BD9:BD10 BH9:BH10 BF9:BF10 BJ9:BK10 BP9:BP10 BN9:BN10 BR9:BR10 BD31 BH31 BF31 BJ31:BK31 BP31 BN31 BR31 BD12 BH12 BF12 BJ12:BK12 BP12 BN12 BR12 BF16:BF18 BH16:BH18 BD16:BD18 BJ16:BK18 BR16:BR18 BN16:BN18 BP16:BP18 BD29 BH29 BF29 BJ29:BK29 BP29 BN29 BR29 BD7 BH7 BF7 BJ7:BK7 BP7 BN7 BR7 BF46 BH46 BD46 BJ46:BK46 BR46 BN46 BP46 BJ20:BK21 BH50 BF50 BP50 BR50" name="Range11_23_3_62"/>
    <protectedRange sqref="AS4:AT5 AS36:AT36 AS25:AT25 AS44:AT44 AS50:AT50 AS39:AT40 AS9:AT10 AS12:AT12 AS16:AT18 AS29:AT29 AS7:AT7 AS46:AT46 AS20:AT21" name="Range9_23_3_23"/>
    <protectedRange sqref="AH4:AI5 AH36:AI36 AH25:AI25 AH44:AI44 AH50:AI50 AH39:AI40 AH9:AI10 AH12:AI12 AH16:AI18 AH29:AI29 AH7:AI7 AH46:AI46 AH20:AI21" name="Range7_23_3_23"/>
    <protectedRange sqref="W4:X5 W36:X36 W25:X25 W44:X44 W50:X50 W39:X40 W9:X10 W16:X18 W29:X29 W7:X7 W46:X46 W20:X21" name="Range5_23_3_23"/>
    <protectedRange sqref="O4:P5 O36:P36 O25:P25 O44:P44 O50:P50 O39:P40 O9:P10 O16:P18 O29:P29 O7:P7 O46:P46 O20:P21" name="Range3_23_3_23"/>
    <protectedRange sqref="K4:L5 K36:L36 K25:L25 K44:L44 K48:L48 K39:L40 K28:L29 K9:L10 K16:L18 K7:L7 K46:L46 K20:L21 K50:L50" name="Range2_23_3_21"/>
    <protectedRange sqref="S4:T5 S36:T36 S25:T25 S44:T44 S50:T50 S39:T40 S9:T10 S16:T18 S29:T29 S7:T7 S46:T46 S20:T21" name="Range4_23_3_23"/>
    <protectedRange sqref="AD4:AE5 AD36:AE36 AD25:AE25 AD44:AE44 AD50:AE50 AD39:AE40 AD9:AE10 AD12:AE12 AD16:AE18 AD29:AE29 AD7:AE7 AD46:AE46 AD20:AE21" name="Range6_23_3_23"/>
    <protectedRange sqref="AL4:AM5 AL36:AM36 AL25:AM25 AL44:AM44 AL50:AM50 AL39:AM40 AL9:AM10 AL12:AM12 AL16:AM18 AL29:AM29 AL7:AM7 AL46:AM46 AL20:AM21" name="Range8_23_3_23"/>
    <protectedRange sqref="AW4:AX5 AW36:AX36 AW25:AX25 AW44:AX44 AW50:AX50 AW39:AX40 AW9:AX10 AW12:AX12 AW16:AX18 AW29:AX29 AW7:AX7 AW46:AX46 AW20:AX21" name="Range10_23_3_22"/>
    <protectedRange sqref="BT4:BU5 BT36:BU36 BT25:BU25 BT44:BU44 BT50:BU50 BT39:BU40 BT9:BU10 BT31:BU31 BT12:BU12 BT16:BU18 BT29:BU29 BT7:BU7 BT46:BU46 BT20:BU21" name="Range12_23_3_21"/>
    <protectedRange sqref="CT4:CU5 CT36:CU36 CT25:CU25 CT44:CU44 CT50:CU50 CT7:CU7 CT39:CU40 CT9:CU10 CT12:CU12 CT16:CU18 CT46:CU46 CT20:CU21" name="Range14_32_3_25"/>
    <protectedRange sqref="CZ4:DA5 CZ36:DA36 CZ25:DA25 CZ44:DA44 CZ50:DA50 CZ7:DA7 CZ39:DA40 CZ9:DA10 CZ12:DA12 CZ16:DA18 CZ46:DA46 CZ20:DA21" name="Range16_32_3_25"/>
    <protectedRange sqref="DF4:DG5 DF36:DG36 DF25:DG25 DF44:DG44 DF50:DG50 DF7:DG7 DF39:DG40 DF9:DG10 DF12:DG12 DF16:DG18 DF46:DG46 DF20:DG21" name="Range18_30_3_25"/>
    <protectedRange sqref="DI41:DJ41" name="Range19_31_3_1_1"/>
    <protectedRange sqref="DI22:DJ22" name="Range19_1"/>
    <protectedRange sqref="AV47" name="Range1_11_3"/>
    <protectedRange sqref="AW47:AX47" name="Range10_2_1"/>
    <protectedRange sqref="BF47 BD47 BH47" name="Range11_2_3"/>
    <protectedRange sqref="BC47 BG47 BE47" name="Range1_12_3"/>
    <protectedRange sqref="BJ47:BK47" name="Range11_1_1_4"/>
    <protectedRange sqref="BP47 BN47 BR47" name="Range11_2_1_1"/>
    <protectedRange sqref="BM47 BQ47 BO47" name="Range1_13_2"/>
    <protectedRange sqref="BT47:BU47" name="Range12_2_1"/>
    <protectedRange sqref="DI47:DJ47" name="Range19_2_1"/>
    <protectedRange sqref="BZ9:CM9" name="Range13_32_3_1_1_1"/>
    <protectedRange sqref="J51 J53" name="Range1_1_1_12"/>
    <protectedRange sqref="K51:L51 K53:L53" name="Range2_1_1_1"/>
    <protectedRange sqref="O51:P51 O53:P53" name="Range3_1_1_1"/>
    <protectedRange sqref="N51 N53" name="Range1_1_1_1_1"/>
    <protectedRange sqref="R51 R53" name="Range1_1_1_2_1"/>
    <protectedRange sqref="S51:T51 S53:T53" name="Range4_1_1_1"/>
    <protectedRange sqref="W51:X51 W53:X53" name="Range5_1_1_1"/>
    <protectedRange sqref="V51 V53" name="Range1_1_1_3_1"/>
    <protectedRange sqref="AC51 AC53" name="Range1_1_1_4_1"/>
    <protectedRange sqref="AD51:AE51 AD53:AE53" name="Range6_1_1_1"/>
    <protectedRange sqref="AH51:AI51 AH53:AI53" name="Range7_1_1_1"/>
    <protectedRange sqref="AG51 AG53" name="Range1_1_1_5_1"/>
    <protectedRange sqref="AK51 AK53" name="Range1_1_1_6_1"/>
    <protectedRange sqref="AL51:AM51 AL53:AM53" name="Range8_1_1_1"/>
    <protectedRange sqref="AS51:AT51 AS53:AT53" name="Range9_1_1_1"/>
    <protectedRange sqref="AR51 AR53" name="Range1_1_1_7_1"/>
    <protectedRange sqref="AV51 AV53" name="Range1_1_1_8_1"/>
    <protectedRange sqref="AW51:AX51 AW53:AX53" name="Range10_1_1_1"/>
    <protectedRange sqref="BD53 BH53 BH51 BD51 BF51 BF53" name="Range11_1_1_1_1"/>
    <protectedRange sqref="BG53 BE53 BE51 BG51 BC51 BC53" name="Range1_1_1_9_1"/>
    <protectedRange sqref="BJ51:BK51 BJ53:BK53" name="Range11_1_1_2_1"/>
    <protectedRange sqref="BN53 BR53 BR51 BN51 BP51 BP53" name="Range11_1_1_3_1"/>
    <protectedRange sqref="BQ53 BO53 BO51 BQ51 BM51 BM53" name="Range1_1_1_10_1"/>
    <protectedRange sqref="BT51:BU51 BT53:BU53" name="Range12_1_1_1"/>
    <protectedRange sqref="BZ51:CM51 BZ53:CM53" name="Range13_1_1_1"/>
    <protectedRange sqref="CT51:CU51 CT53:CU53" name="Range14_1_1_1"/>
    <protectedRange sqref="CW51:CX51 CW53:CX53" name="Range15_1_1_1"/>
    <protectedRange sqref="CZ51:DA51 CZ53:DA53" name="Range16_1_1_1"/>
    <protectedRange sqref="DC51:DD51 DC53:DD53" name="Range17_1_1_1"/>
    <protectedRange sqref="DF51:DG51 DF53:DG53" name="Range18_1_1_1"/>
    <protectedRange sqref="BZ29:CM29" name="Range13_32_3_5_1"/>
    <protectedRange sqref="CT29:CU29" name="Range14_32_3_5_1"/>
    <protectedRange sqref="CW29:CX29" name="Range15_32_3_4_1"/>
    <protectedRange sqref="CZ29:DA29" name="Range16_32_3_5_1"/>
    <protectedRange sqref="DC29:DD29" name="Range17_32_3_5_1"/>
    <protectedRange sqref="DF29:DG29" name="Range18_30_3_5_1"/>
    <protectedRange sqref="F38:H38" name="Range1_15"/>
    <protectedRange sqref="J38" name="Range1_1_17"/>
    <protectedRange sqref="K38:L38" name="Range2_3"/>
    <protectedRange sqref="O38:P38" name="Range3_3"/>
    <protectedRange sqref="N38" name="Range1_26_1"/>
    <protectedRange sqref="R38" name="Range1_27_1"/>
    <protectedRange sqref="S38:T38" name="Range4_5"/>
    <protectedRange sqref="W38:X38" name="Range5_5"/>
    <protectedRange sqref="V38" name="Range1_28_1"/>
    <protectedRange sqref="AC38" name="Range1_29_1"/>
    <protectedRange sqref="AD38:AE38" name="Range6_5"/>
    <protectedRange sqref="AH38:AI38" name="Range7_5"/>
    <protectedRange sqref="AG38" name="Range1_30_1"/>
    <protectedRange sqref="AK38" name="Range1_31_1"/>
    <protectedRange sqref="AL38:AM38" name="Range8_5"/>
    <protectedRange sqref="AS38:AT38" name="Range9_4_1"/>
    <protectedRange sqref="AR38" name="Range1_32_1"/>
    <protectedRange sqref="AV38" name="Range1_33_1"/>
    <protectedRange sqref="AW38:AX38" name="Range10_6"/>
    <protectedRange sqref="BF38 BD38 BH38" name="Range11_5"/>
    <protectedRange sqref="BC38 BG38 BE38" name="Range1_34_1"/>
    <protectedRange sqref="BJ38:BK38" name="Range11_6_1"/>
    <protectedRange sqref="BP38 BN38 BR38" name="Range11_7_1"/>
    <protectedRange sqref="BM38 BQ38 BO38" name="Range1_35_1"/>
    <protectedRange sqref="BT38:BU38" name="Range12_6"/>
    <protectedRange sqref="BZ38:CM38" name="Range13_5"/>
    <protectedRange sqref="CT38:CU38" name="Range14_3"/>
    <protectedRange sqref="CW38:CX38" name="Range15_3"/>
    <protectedRange sqref="CZ38:DA38" name="Range16_3"/>
    <protectedRange sqref="DC38:DD38" name="Range17_3"/>
    <protectedRange sqref="DF38:DG38" name="Range18_3"/>
    <protectedRange sqref="F26:H26" name="Range1_30_3_15_1"/>
    <protectedRange sqref="J26" name="Range1_30_3_26_1"/>
    <protectedRange sqref="K26:L26" name="Range2_23_3_3_1"/>
    <protectedRange sqref="O26:P26" name="Range3_23_3_4_1"/>
    <protectedRange sqref="N26" name="Range1_30_3_27_1"/>
    <protectedRange sqref="R26" name="Range1_30_3_28_1"/>
    <protectedRange sqref="S26:T26" name="Range4_23_3_4_1"/>
    <protectedRange sqref="W26:X26" name="Range5_23_3_4_1"/>
    <protectedRange sqref="V26" name="Range1_30_3_29_1"/>
    <protectedRange sqref="AC26" name="Range1_30_3_30_1"/>
    <protectedRange sqref="AD26:AE26" name="Range6_23_3_4_1"/>
    <protectedRange sqref="AH26:AI26" name="Range7_23_3_4_1"/>
    <protectedRange sqref="AG26" name="Range1_30_3_31_1"/>
    <protectedRange sqref="AK26" name="Range1_30_3_32_1"/>
    <protectedRange sqref="AL26:AM26" name="Range8_23_3_4_1"/>
    <protectedRange sqref="AS26:AT26" name="Range9_23_3_4_1"/>
    <protectedRange sqref="AR26" name="Range1_30_3_33_1"/>
    <protectedRange sqref="AV26" name="Range1_30_3_34_1"/>
    <protectedRange sqref="AW26:AX26" name="Range10_23_3_4_1"/>
    <protectedRange sqref="BH26 BF26 BD26" name="Range11_23_3_8_1"/>
    <protectedRange sqref="BC26 BG26 BE26" name="Range1_30_3_35_1"/>
    <protectedRange sqref="BJ26:BK26" name="Range11_23_3_9_1"/>
    <protectedRange sqref="BP26 BN26 BR26" name="Range11_23_3_10_1"/>
    <protectedRange sqref="BM26 BQ26 BO26" name="Range1_30_3_36_1"/>
    <protectedRange sqref="BT26:BU26" name="Range12_23_3_4_1"/>
    <protectedRange sqref="BZ26:CM26" name="Range13_32_3_4_1"/>
    <protectedRange sqref="CT26:CU26" name="Range14_32_3_6_1"/>
    <protectedRange sqref="CW26:CX26" name="Range15_32_3_6_1"/>
    <protectedRange sqref="CZ26:DA26" name="Range16_32_3_6_1"/>
    <protectedRange sqref="DC26:DD26" name="Range17_32_3_6_1"/>
    <protectedRange sqref="DF26:DG26" name="Range18_30_3_6_1"/>
    <protectedRange sqref="DI26:DJ26" name="Range19_31_3_2_1"/>
    <protectedRange sqref="F33:H33" name="Range1_36_1"/>
    <protectedRange sqref="J33" name="Range1_37_1"/>
    <protectedRange sqref="K33:L33" name="Range2_4_1"/>
    <protectedRange sqref="O33:P33" name="Range3_4_1"/>
    <protectedRange sqref="N33" name="Range1_38_1"/>
    <protectedRange sqref="R33" name="Range1_39_1"/>
    <protectedRange sqref="S33:T33" name="Range4_4_1"/>
    <protectedRange sqref="W33:X33" name="Range5_4_1"/>
    <protectedRange sqref="V33" name="Range1_40_1"/>
    <protectedRange sqref="AC33" name="Range1_41_1"/>
    <protectedRange sqref="AD33:AE33" name="Range6_4_1"/>
    <protectedRange sqref="AH33:AI33" name="Range7_4_1"/>
    <protectedRange sqref="AG33" name="Range1_42_1"/>
    <protectedRange sqref="AK33" name="Range1_43_1"/>
    <protectedRange sqref="AL33:AM33" name="Range8_4_1"/>
    <protectedRange sqref="AS33:AT33" name="Range9_5"/>
    <protectedRange sqref="AR33" name="Range1_44_1"/>
    <protectedRange sqref="AV33" name="Range1_45_1"/>
    <protectedRange sqref="AW33:AX33" name="Range10_4_1"/>
    <protectedRange sqref="BF33 BD33 BH33" name="Range11_8_1"/>
    <protectedRange sqref="BC33 BG33 BE33" name="Range1_46_1"/>
    <protectedRange sqref="BJ33:BK33" name="Range11_9_1"/>
    <protectedRange sqref="BP33 BN33 BR33" name="Range11_10_1"/>
    <protectedRange sqref="BM33 BQ33 BO33" name="Range1_47_1"/>
    <protectedRange sqref="BT33:BU33" name="Range12_4_1"/>
    <protectedRange sqref="BZ33:CM33" name="Range13_4_1"/>
    <protectedRange sqref="CT33:CU33" name="Range14_4_1"/>
    <protectedRange sqref="CW33:CX33" name="Range15_4_1"/>
    <protectedRange sqref="CZ33:DA33" name="Range16_4_1"/>
    <protectedRange sqref="DC33:DD33" name="Range17_4_1"/>
    <protectedRange sqref="DF33:DG33" name="Range18_4_1"/>
    <protectedRange sqref="DI33:DJ33" name="Range19_3_1"/>
    <protectedRange sqref="F8:H8" name="Range1_30_3_37_1"/>
    <protectedRange sqref="J8" name="Range1_2_5"/>
    <protectedRange sqref="K8:L8" name="Range2_1_4"/>
    <protectedRange sqref="N8" name="Range1_48_1"/>
    <protectedRange sqref="O8:P8" name="Range2_5_1"/>
    <protectedRange sqref="R8" name="Range1_49_1"/>
    <protectedRange sqref="V8" name="Range1_50_1"/>
    <protectedRange sqref="AC8" name="Range1_2_2_1"/>
    <protectedRange sqref="AD8:AE8" name="Range6_1_3"/>
    <protectedRange sqref="AH8:AI8" name="Range7_1_3"/>
    <protectedRange sqref="AG8" name="Range1_2_3_1"/>
    <protectedRange sqref="AK8" name="Range1_2_4_1"/>
    <protectedRange sqref="AL8:AM8" name="Range8_1_3"/>
    <protectedRange sqref="AV8" name="Range1_51_1"/>
    <protectedRange sqref="BF8 BD8 BH8" name="Range11_1_7"/>
    <protectedRange sqref="BC8 BG8 BE8" name="Range1_1_2_1"/>
    <protectedRange sqref="BJ8:BK8" name="Range11_11_1"/>
    <protectedRange sqref="BP8 BN8 BR8" name="Range11_12_1"/>
    <protectedRange sqref="BM8 BQ8 BO8" name="Range1_1_3_1"/>
    <protectedRange sqref="BT8:BU8" name="Range12_1_3"/>
    <protectedRange sqref="BZ8:CM8" name="Range13_1_3"/>
    <protectedRange sqref="CT8:CU8" name="Range14_1_3"/>
    <protectedRange sqref="CW8:CX8" name="Range15_1_3"/>
    <protectedRange sqref="CZ8:DA8" name="Range16_1_3"/>
    <protectedRange sqref="DC8:DD8" name="Range17_1_3"/>
    <protectedRange sqref="DF8:DG8" name="Range18_1_3"/>
    <protectedRange sqref="F31:H31" name="Range1_30_3_38_1"/>
    <protectedRange sqref="J31" name="Range1_30_3_39_1"/>
    <protectedRange sqref="K31:L31" name="Range2_23_3_4_1"/>
    <protectedRange sqref="O31:P31" name="Range3_23_3_5_1"/>
    <protectedRange sqref="N31" name="Range1_30_3_40_1"/>
    <protectedRange sqref="R31" name="Range1_30_3_41_1"/>
    <protectedRange sqref="S31:T31" name="Range4_23_3_5_1"/>
    <protectedRange sqref="W31:X31" name="Range5_23_3_5_1"/>
    <protectedRange sqref="V31" name="Range1_30_3_42_1"/>
    <protectedRange sqref="AC31" name="Range1_30_3_43_1"/>
    <protectedRange sqref="AD31:AE31" name="Range6_23_3_5_1"/>
    <protectedRange sqref="AH31:AI31" name="Range7_23_3_5_1"/>
    <protectedRange sqref="AG31" name="Range1_30_3_44_1"/>
    <protectedRange sqref="AK31" name="Range1_30_3_45_1"/>
    <protectedRange sqref="AL31:AM31" name="Range8_23_3_5_1"/>
    <protectedRange sqref="AS31:AT31" name="Range9_23_3_5_1"/>
    <protectedRange sqref="AR31" name="Range1_30_3_46_1"/>
    <protectedRange sqref="AV31" name="Range1_30_3_47_1"/>
    <protectedRange sqref="AW31:AX31" name="Range10_23_3_5_1"/>
    <protectedRange sqref="BZ31:CM31" name="Range13_32_3_6_1"/>
    <protectedRange sqref="CT31:CU31" name="Range14_32_3_7_1"/>
    <protectedRange sqref="CW31:CX31" name="Range15_32_3_7_1"/>
    <protectedRange sqref="CZ31:DA31" name="Range16_32_3_7_1"/>
    <protectedRange sqref="DC31:DD31" name="Range17_32_3_7_1"/>
    <protectedRange sqref="DF31:DG31" name="Range18_30_3_7_1"/>
    <protectedRange sqref="F41:H41" name="Range1_30_3_48_1"/>
    <protectedRange sqref="J41" name="Range1_30_3_49_1"/>
    <protectedRange sqref="K41:L41" name="Range2_23_3_5_1"/>
    <protectedRange sqref="O41:P41" name="Range3_23_3_6_1"/>
    <protectedRange sqref="N41" name="Range1_30_3_50_1"/>
    <protectedRange sqref="R41" name="Range1_30_3_51_1"/>
    <protectedRange sqref="S41:T41" name="Range4_23_3_6_1"/>
    <protectedRange sqref="W41:X41" name="Range5_23_3_6_1"/>
    <protectedRange sqref="V41" name="Range1_30_3_52_1"/>
    <protectedRange sqref="AC41" name="Range1_30_3_53_1"/>
    <protectedRange sqref="AD41:AE41" name="Range6_23_3_6_1"/>
    <protectedRange sqref="AH41:AI41" name="Range7_23_3_6_1"/>
    <protectedRange sqref="AG41" name="Range1_30_3_54_1"/>
    <protectedRange sqref="AK41" name="Range1_30_3_55_1"/>
    <protectedRange sqref="AL41:AM41" name="Range8_23_3_6_1"/>
    <protectedRange sqref="AS41:AT41" name="Range9_23_3_6_1"/>
    <protectedRange sqref="AR41" name="Range1_30_3_56_1"/>
    <protectedRange sqref="AV41" name="Range1_30_3_57_1"/>
    <protectedRange sqref="AW41:AX41" name="Range10_23_3_6_1"/>
    <protectedRange sqref="BD41 BH41 BF41" name="Range11_23_3_11_1"/>
    <protectedRange sqref="BC41 BG41 BE41" name="Range1_30_3_58_1"/>
    <protectedRange sqref="BJ41:BK41" name="Range11_23_3_12_1"/>
    <protectedRange sqref="BP41 BN41 BR41" name="Range11_23_3_13_1"/>
    <protectedRange sqref="BM41 BQ41 BO41" name="Range1_30_3_59_1"/>
    <protectedRange sqref="BT41:BU41" name="Range12_23_3_5_1"/>
    <protectedRange sqref="BZ41:CM41" name="Range13_32_3_7_1"/>
    <protectedRange sqref="CT41:CU41" name="Range14_32_3_8_1"/>
    <protectedRange sqref="CW41:CX41" name="Range15_32_3_8_1"/>
    <protectedRange sqref="CZ41:DA41" name="Range16_32_3_8_1"/>
    <protectedRange sqref="DC41:DD41" name="Range17_32_3_8_1"/>
    <protectedRange sqref="DF41:DG41" name="Range18_30_3_8_1"/>
    <protectedRange sqref="F30:H30" name="Range1_30_3_1_2"/>
    <protectedRange sqref="J30" name="Range1_30_3_60_1"/>
    <protectedRange sqref="K30:L30" name="Range2_23_3_1_1"/>
    <protectedRange sqref="O30:P30" name="Range3_23_3_1_1"/>
    <protectedRange sqref="N30" name="Range1_30_3_61_1"/>
    <protectedRange sqref="R30" name="Range1_30_3_62_1"/>
    <protectedRange sqref="S30:T30" name="Range4_23_3_1_1"/>
    <protectedRange sqref="W30:X30" name="Range5_23_3_1_1"/>
    <protectedRange sqref="V30" name="Range1_30_3_63_1"/>
    <protectedRange sqref="AC30" name="Range1_30_3_64_1"/>
    <protectedRange sqref="AD30:AE30" name="Range6_23_3_1_1"/>
    <protectedRange sqref="AH30:AI30" name="Range7_23_3_1_1"/>
    <protectedRange sqref="AG30" name="Range1_30_3_65_1"/>
    <protectedRange sqref="AK30" name="Range1_30_3_66_1"/>
    <protectedRange sqref="AL30:AM30" name="Range8_23_3_1_1"/>
    <protectedRange sqref="AS30:AT30" name="Range9_23_3_1_1"/>
    <protectedRange sqref="AR30" name="Range1_30_3_67_1"/>
    <protectedRange sqref="AV30" name="Range1_30_3_68_1"/>
    <protectedRange sqref="AW30:AX30" name="Range10_23_3_1_1"/>
    <protectedRange sqref="BH30 BF30 BD30" name="Range11_23_3_1_1"/>
    <protectedRange sqref="BC30 BG30 BE30" name="Range1_30_3_69_1"/>
    <protectedRange sqref="BJ30:BK30" name="Range11_23_3_14_1"/>
    <protectedRange sqref="BP30 BN30 BR30" name="Range11_23_3_15_1"/>
    <protectedRange sqref="BM30 BQ30 BO30" name="Range1_30_3_70_1"/>
    <protectedRange sqref="BT30:BU30" name="Range12_23_3_1_1"/>
    <protectedRange sqref="BZ30:CM30" name="Range13_32_3_1_2"/>
    <protectedRange sqref="CT30:CU30" name="Range14_32_3_1_1"/>
    <protectedRange sqref="CW30:CX30" name="Range15_32_3_1_1"/>
    <protectedRange sqref="CZ30:DA30" name="Range16_32_3_1_1"/>
    <protectedRange sqref="DC30:DD30" name="Range17_32_3_1_1"/>
    <protectedRange sqref="DF30:DG30" name="Range18_30_3_1_1"/>
    <protectedRange sqref="F11:H11" name="Range1_30_3_71_1"/>
    <protectedRange sqref="J11" name="Range1_30_3_72_1"/>
    <protectedRange sqref="K11:L11" name="Range2_23_3_6_1"/>
    <protectedRange sqref="O11:P11" name="Range3_23_3_7_1"/>
    <protectedRange sqref="N11" name="Range1_30_3_73_1"/>
    <protectedRange sqref="R11" name="Range1_30_3_74_1"/>
    <protectedRange sqref="S11:T11" name="Range4_23_3_7_1"/>
    <protectedRange sqref="W11:X11" name="Range5_23_3_7_1"/>
    <protectedRange sqref="V11" name="Range1_30_3_75_1"/>
    <protectedRange sqref="AC11" name="Range1_30_3_76_1"/>
    <protectedRange sqref="AD11:AE11" name="Range6_23_3_7_1"/>
    <protectedRange sqref="AH11:AI11" name="Range7_23_3_7_1"/>
    <protectedRange sqref="AG11" name="Range1_30_3_77_1"/>
    <protectedRange sqref="AK11" name="Range1_30_3_78_1"/>
    <protectedRange sqref="AL11:AM11" name="Range8_23_3_7_1"/>
    <protectedRange sqref="AS11:AT11" name="Range9_23_3_7_1"/>
    <protectedRange sqref="AR11" name="Range1_30_3_79_1"/>
    <protectedRange sqref="AV11" name="Range1_30_3_80_1"/>
    <protectedRange sqref="AW11:AX11" name="Range10_23_3_7_1"/>
    <protectedRange sqref="BD11 BH11 BF11" name="Range11_23_3_16_1"/>
    <protectedRange sqref="BC11 BG11 BE11" name="Range1_30_3_81_1"/>
    <protectedRange sqref="BJ11:BK11" name="Range11_23_3_17_1"/>
    <protectedRange sqref="BP11 BN11 BR11" name="Range11_23_3_18_1"/>
    <protectedRange sqref="BM11 BQ11 BO11" name="Range1_30_3_82_1"/>
    <protectedRange sqref="BT11:BU11" name="Range12_23_3_6_1"/>
    <protectedRange sqref="BZ11:CM11" name="Range13_32_3_8_1"/>
    <protectedRange sqref="CT11:CU11" name="Range14_32_3_9_1"/>
    <protectedRange sqref="CW11:CX11" name="Range15_32_3_9_1"/>
    <protectedRange sqref="CZ11:DA11" name="Range16_32_3_9_1"/>
    <protectedRange sqref="DC11:DD11" name="Range17_32_3_9_1"/>
    <protectedRange sqref="DF11:DG11" name="Range18_30_3_9_1"/>
    <protectedRange sqref="F34:H34" name="Range1_30_3_83_1"/>
    <protectedRange sqref="J34" name="Range1_30_3_84_1"/>
    <protectedRange sqref="K34:L34" name="Range2_23_3_7_1"/>
    <protectedRange sqref="O34:P34" name="Range3_23_3_8_1"/>
    <protectedRange sqref="N34" name="Range1_30_3_85_1"/>
    <protectedRange sqref="R34" name="Range1_30_3_86_1"/>
    <protectedRange sqref="S34:T34" name="Range4_23_3_8_1"/>
    <protectedRange sqref="W34:X34" name="Range5_23_3_8_1"/>
    <protectedRange sqref="V34" name="Range1_30_3_87_1"/>
    <protectedRange sqref="AC34" name="Range1_30_3_88_1"/>
    <protectedRange sqref="AD34:AE34" name="Range6_23_3_8_1"/>
    <protectedRange sqref="AH34:AI34" name="Range7_23_3_8_1"/>
    <protectedRange sqref="AG34" name="Range1_30_3_89_1"/>
    <protectedRange sqref="AK34" name="Range1_30_3_90_1"/>
    <protectedRange sqref="AL34:AM34" name="Range8_23_3_8_1"/>
    <protectedRange sqref="AS34:AT34" name="Range9_23_3_8_1"/>
    <protectedRange sqref="AR34" name="Range1_30_3_91_1"/>
    <protectedRange sqref="AV34" name="Range1_30_3_92_1"/>
    <protectedRange sqref="AW34:AX34" name="Range10_23_3_8_1"/>
    <protectedRange sqref="BD34 BH34 BF34" name="Range11_23_3_19_1"/>
    <protectedRange sqref="BC34 BG34 BE34" name="Range1_30_3_93_1"/>
    <protectedRange sqref="BJ34:BK34" name="Range11_23_3_20_1"/>
    <protectedRange sqref="BP34 BN34 BR34" name="Range11_23_3_21_1"/>
    <protectedRange sqref="BM34 BQ34 BO34" name="Range1_30_3_94_1"/>
    <protectedRange sqref="BT34:BU34" name="Range12_23_3_7_1"/>
    <protectedRange sqref="BZ34:CM34" name="Range13_32_3_9_1"/>
    <protectedRange sqref="CT34:CU34" name="Range14_32_3_10_1"/>
    <protectedRange sqref="CW34:CX34" name="Range15_32_3_10_1"/>
    <protectedRange sqref="CZ34:DA34" name="Range16_32_3_10_1"/>
    <protectedRange sqref="DC34:DD34" name="Range17_32_3_10_1"/>
    <protectedRange sqref="DF34:DG34" name="Range18_30_3_10_1"/>
    <protectedRange sqref="F15:H15" name="Range1_30_3_95_1"/>
    <protectedRange sqref="J15" name="Range1_30_3_96_1"/>
    <protectedRange sqref="K15:L15" name="Range2_23_3_8_1"/>
    <protectedRange sqref="O15:P15" name="Range3_23_3_9_1"/>
    <protectedRange sqref="N15" name="Range1_30_3_97_1"/>
    <protectedRange sqref="R15" name="Range1_30_3_98_1"/>
    <protectedRange sqref="S15:T15" name="Range4_23_3_9_1"/>
    <protectedRange sqref="W15:X15" name="Range5_23_3_9_1"/>
    <protectedRange sqref="V15" name="Range1_30_3_99_1"/>
    <protectedRange sqref="AD15:AE15" name="Range6_23_3_9_1"/>
    <protectedRange sqref="AH15:AI15" name="Range7_23_3_9_1"/>
    <protectedRange sqref="AL15:AM15" name="Range8_23_3_9_1"/>
    <protectedRange sqref="AS15:AT15" name="Range9_23_3_9_1"/>
    <protectedRange sqref="AW15:AX15" name="Range10_23_3_9_1"/>
    <protectedRange sqref="BD15 BH15 BF15" name="Range11_23_3_22_1"/>
    <protectedRange sqref="BJ15:BK15" name="Range11_23_3_23_1"/>
    <protectedRange sqref="BP15 BN15 BR15" name="Range11_23_3_24_1"/>
    <protectedRange sqref="BT15:BU15" name="Range12_23_3_8_1"/>
    <protectedRange sqref="BZ15:CM15" name="Range13_32_3_10_1"/>
    <protectedRange sqref="CT15:CU15" name="Range14_32_3_11_1"/>
    <protectedRange sqref="CW15:CX15" name="Range15_32_3_11_1"/>
    <protectedRange sqref="CZ15:DA15" name="Range16_32_3_11_1"/>
    <protectedRange sqref="DC15:DD15" name="Range17_32_3_11_1"/>
    <protectedRange sqref="DF15:DG15" name="Range18_30_3_11_1"/>
    <protectedRange sqref="K14:L14" name="Range2_23_3_9_1"/>
    <protectedRange sqref="O14:P14" name="Range3_23_3_10_1"/>
    <protectedRange sqref="S14:T14" name="Range4_23_3_10_1"/>
    <protectedRange sqref="W14:X14" name="Range5_23_3_10_1"/>
    <protectedRange sqref="AD14:AE14" name="Range6_23_3_10_1"/>
    <protectedRange sqref="AH14:AI14" name="Range7_23_3_10_1"/>
    <protectedRange sqref="AL14:AM14" name="Range8_23_3_10_1"/>
    <protectedRange sqref="AS14:AT14" name="Range9_23_3_10_1"/>
    <protectedRange sqref="AW14:AX14" name="Range10_23_3_10_1"/>
    <protectedRange sqref="BH14 BF14 BD14" name="Range11_23_3_25_1"/>
    <protectedRange sqref="BJ14:BK14" name="Range11_23_3_26_1"/>
    <protectedRange sqref="BP14 BN14 BR14" name="Range11_23_3_27_1"/>
    <protectedRange sqref="BT14:BU14" name="Range12_23_3_9_1"/>
    <protectedRange sqref="BZ14:CM14" name="Range13_32_3_11_1"/>
    <protectedRange sqref="CT14:CU14" name="Range14_32_3_12_1"/>
    <protectedRange sqref="CW14:CX14" name="Range15_32_3_12_1"/>
    <protectedRange sqref="CZ14:DA14" name="Range16_32_3_12_1"/>
    <protectedRange sqref="DC14:DD14" name="Range17_32_3_12_1"/>
    <protectedRange sqref="DF14:DG14" name="Range18_30_3_12_1"/>
    <protectedRange sqref="DI14:DJ14" name="Range19_31_3_3_1"/>
    <protectedRange sqref="F12:H12" name="Range1_52_1"/>
    <protectedRange sqref="J12" name="Range1_53_1"/>
    <protectedRange sqref="K12:L12" name="Range2_6_1"/>
    <protectedRange sqref="O12:P12" name="Range3_1_4"/>
    <protectedRange sqref="N12" name="Range1_54_1"/>
    <protectedRange sqref="R12" name="Range1_55_1"/>
    <protectedRange sqref="S12:T12" name="Range4_1_3"/>
    <protectedRange sqref="W12:X12" name="Range5_1_3"/>
    <protectedRange sqref="V12" name="Range1_56_1"/>
    <protectedRange sqref="O28:P28" name="Range3_23_3_11_1"/>
    <protectedRange sqref="S28:T28" name="Range4_23_3_11_1"/>
    <protectedRange sqref="W28:X28" name="Range5_23_3_11_1"/>
    <protectedRange sqref="AD28:AE28" name="Range6_23_3_11_1"/>
    <protectedRange sqref="AH28:AI28" name="Range7_23_3_11_1"/>
    <protectedRange sqref="AL28:AM28" name="Range8_23_3_11_1"/>
    <protectedRange sqref="AS28:AT28" name="Range9_23_3_11_1"/>
    <protectedRange sqref="AW28:AX28" name="Range10_23_3_11_1"/>
    <protectedRange sqref="BD28 BH28 BF28" name="Range11_23_3_28_1"/>
    <protectedRange sqref="BJ28:BK28" name="Range11_23_3_29_1"/>
    <protectedRange sqref="BP28 BN28 BR28" name="Range11_23_3_30_1"/>
    <protectedRange sqref="BT28:BU28" name="Range12_23_3_10_1"/>
    <protectedRange sqref="BZ28:CM28" name="Range13_32_3_12_1"/>
    <protectedRange sqref="CT28:CU28" name="Range14_32_3_13_1"/>
    <protectedRange sqref="CW28:CX28" name="Range15_32_3_13_1"/>
    <protectedRange sqref="CZ28:DA28" name="Range16_32_3_13_1"/>
    <protectedRange sqref="DC28:DD28" name="Range17_32_3_13_1"/>
    <protectedRange sqref="DF28:DG28" name="Range18_30_3_13_1"/>
    <protectedRange sqref="K43:L43" name="Range2_23_3_10_1"/>
    <protectedRange sqref="O43:P43" name="Range3_23_3_12_1"/>
    <protectedRange sqref="S43:T43" name="Range4_23_3_12_1"/>
    <protectedRange sqref="W43:X43" name="Range5_23_3_12_1"/>
    <protectedRange sqref="AD43:AE43" name="Range6_23_3_12_1"/>
    <protectedRange sqref="AH43:AI43" name="Range7_23_3_12_1"/>
    <protectedRange sqref="AL43:AM43" name="Range8_23_3_12_1"/>
    <protectedRange sqref="AS43:AT43" name="Range9_23_3_12_1"/>
    <protectedRange sqref="AW43:AX43" name="Range10_23_3_12_1"/>
    <protectedRange sqref="BH43 BF43 BD43" name="Range11_23_3_31_1"/>
    <protectedRange sqref="BJ43:BK43" name="Range11_23_3_32_1"/>
    <protectedRange sqref="BP43 BN43 BR43" name="Range11_23_3_33_1"/>
    <protectedRange sqref="BT43:BU43" name="Range12_23_3_11_1"/>
    <protectedRange sqref="BZ43:CM43" name="Range13_32_3_13_1"/>
    <protectedRange sqref="CT43:CU43" name="Range14_32_3_14_1"/>
    <protectedRange sqref="CW43:CX43" name="Range15_32_3_14_1"/>
    <protectedRange sqref="CZ43:DA43" name="Range16_32_3_14_1"/>
    <protectedRange sqref="DC43:DD43" name="Range17_32_3_14_1"/>
    <protectedRange sqref="DF43:DG43" name="Range18_30_3_14_1"/>
    <protectedRange sqref="O48:P48" name="Range3_23_3_14_1"/>
    <protectedRange sqref="S48:T48" name="Range4_23_3_14_1"/>
    <protectedRange sqref="W48:X48" name="Range5_23_3_14_1"/>
    <protectedRange sqref="AD48:AE48" name="Range6_23_3_13_1"/>
    <protectedRange sqref="AH48:AI48" name="Range7_23_3_13_1"/>
    <protectedRange sqref="AL48:AM48" name="Range8_23_3_13_1"/>
    <protectedRange sqref="AS48:AT48" name="Range9_23_3_13_1"/>
    <protectedRange sqref="AW48:AX48" name="Range10_23_3_13_1"/>
    <protectedRange sqref="BD48" name="Range11_23_3_34_1"/>
    <protectedRange sqref="BJ48:BK48" name="Range11_23_3_35_1"/>
    <protectedRange sqref="BN48" name="Range11_23_3_36_1"/>
    <protectedRange sqref="BT48:BU48" name="Range12_23_3_12_1"/>
    <protectedRange sqref="BZ48:CM48" name="Range13_32_3_14_1"/>
    <protectedRange sqref="CT48:CU48" name="Range14_32_3_15_1"/>
    <protectedRange sqref="CW48:CX48" name="Range15_32_3_15_1"/>
    <protectedRange sqref="CZ48:DA48" name="Range16_32_3_15_1"/>
    <protectedRange sqref="DC48:DD48" name="Range17_32_3_15_1"/>
    <protectedRange sqref="DF48:DG48" name="Range18_30_3_15_1"/>
    <protectedRange sqref="DI48:DJ48" name="Range19_31_3_4_1"/>
    <protectedRange sqref="K13:L13" name="Range2_23_3_11_1"/>
    <protectedRange sqref="O13:P13" name="Range3_23_3_13_1"/>
    <protectedRange sqref="S13:T13" name="Range4_23_3_13_1"/>
    <protectedRange sqref="W13:X13" name="Range5_23_3_13_1"/>
    <protectedRange sqref="AD13:AE13" name="Range6_23_3_14_1"/>
    <protectedRange sqref="AH13:AI13" name="Range7_23_3_14_1"/>
    <protectedRange sqref="AL13:AM13" name="Range8_23_3_14_1"/>
    <protectedRange sqref="AS13:AT13" name="Range9_23_3_14_1"/>
    <protectedRange sqref="AW13:AX13" name="Range10_23_3_14_1"/>
    <protectedRange sqref="BD13 BH13 BF13" name="Range11_23_3_37_1"/>
    <protectedRange sqref="BJ13:BK13" name="Range11_23_3_38_1"/>
    <protectedRange sqref="BP13 BN13 BR13" name="Range11_23_3_39_1"/>
    <protectedRange sqref="BT13:BU13" name="Range12_23_3_13_1"/>
    <protectedRange sqref="BZ13:CM13" name="Range13_32_3_15_1"/>
    <protectedRange sqref="CT13:CU13" name="Range14_32_3_16_1"/>
    <protectedRange sqref="CW13:CX13" name="Range15_32_3_16_1"/>
    <protectedRange sqref="CZ13:DA13" name="Range16_32_3_16_1"/>
    <protectedRange sqref="DC13:DD13" name="Range17_32_3_16_1"/>
    <protectedRange sqref="DF13:DG13" name="Range18_30_3_16_1"/>
    <protectedRange sqref="F22:H22" name="Range1_30_3_7_1"/>
    <protectedRange sqref="J22" name="Range1_30_3_16_1"/>
    <protectedRange sqref="K22:L22" name="Range2_23_3_12_1"/>
    <protectedRange sqref="O22:P22" name="Range3_23_3_3_1"/>
    <protectedRange sqref="N22" name="Range1_30_3_17_1"/>
    <protectedRange sqref="R22" name="Range1_30_3_18_1"/>
    <protectedRange sqref="S22:T22" name="Range4_23_3_3_1"/>
    <protectedRange sqref="W22:X22" name="Range5_23_3_3_1"/>
    <protectedRange sqref="V22" name="Range1_30_3_19_1"/>
    <protectedRange sqref="AC22" name="Range1_30_3_20_1"/>
    <protectedRange sqref="AD22:AE22" name="Range6_23_3_2_1"/>
    <protectedRange sqref="AH22:AI22" name="Range7_23_3_3_1"/>
    <protectedRange sqref="AG22" name="Range1_30_3_21_1"/>
    <protectedRange sqref="AK22" name="Range1_30_3_22_1"/>
    <protectedRange sqref="AL22:AM22" name="Range8_23_3_3_1"/>
    <protectedRange sqref="AS22:AT22" name="Range9_23_3_3_1"/>
    <protectedRange sqref="AR22" name="Range1_30_3_23_1"/>
    <protectedRange sqref="AV22" name="Range1_30_3_24_1"/>
    <protectedRange sqref="AW22:AX22" name="Range10_23_3_3_1"/>
    <protectedRange sqref="BD22 BH22 BF22" name="Range11_23_3_5_1"/>
    <protectedRange sqref="BC22 BG22 BE22" name="Range1_30_3_25_1"/>
    <protectedRange sqref="BJ22:BK22" name="Range11_23_3_6_1"/>
    <protectedRange sqref="BP22 BN22 BR22" name="Range11_23_3_7_1"/>
    <protectedRange sqref="BT22:BU22" name="Range12_23_3_3_1"/>
    <protectedRange sqref="BZ22:CM22" name="Range13_32_3_3_1"/>
    <protectedRange sqref="CT22:CU22" name="Range14_32_3_4_1"/>
    <protectedRange sqref="CW22:CX22" name="Range15_32_3_5_1"/>
    <protectedRange sqref="CZ22:DA22" name="Range16_32_3_4_1"/>
    <protectedRange sqref="DC22:DD22" name="Range17_32_3_4_1"/>
    <protectedRange sqref="DF22:DG22" name="Range18_30_3_4_1"/>
    <protectedRange sqref="K27:L27" name="Range2_23_3_13_1"/>
    <protectedRange sqref="O27:P27" name="Range3_23_3_15_1"/>
    <protectedRange sqref="S27:T27" name="Range4_23_3_15_1"/>
    <protectedRange sqref="W27:X27" name="Range5_23_3_15_1"/>
    <protectedRange sqref="AD27:AE27" name="Range6_23_3_15_1"/>
    <protectedRange sqref="AH27:AI27" name="Range7_23_3_15_1"/>
    <protectedRange sqref="AL27:AM27" name="Range8_23_3_15_1"/>
    <protectedRange sqref="AS27:AT27" name="Range9_23_3_15_1"/>
    <protectedRange sqref="AW27:AX27" name="Range10_23_3_15_1"/>
    <protectedRange sqref="BD27" name="Range11_23_3_40_1"/>
    <protectedRange sqref="BJ27:BK27" name="Range11_23_3_41_1"/>
    <protectedRange sqref="BN27" name="Range11_23_3_42_1"/>
    <protectedRange sqref="BT27:BU27" name="Range12_23_3_14_1"/>
    <protectedRange sqref="BZ27:CM27" name="Range13_32_3_16_1"/>
    <protectedRange sqref="CT27:CU27" name="Range14_32_3_17_1"/>
    <protectedRange sqref="CW27:CX27" name="Range15_32_3_17_1"/>
    <protectedRange sqref="CZ27:DA27" name="Range16_32_3_17_1"/>
    <protectedRange sqref="DC27:DD27" name="Range17_32_3_17_1"/>
    <protectedRange sqref="DF27:DG27" name="Range18_30_3_17_1"/>
    <protectedRange sqref="K47:L47" name="Range2_23_3_14_1"/>
    <protectedRange sqref="O47:P47" name="Range3_23_3_16_1"/>
    <protectedRange sqref="S47:T47" name="Range4_23_3_16_1"/>
    <protectedRange sqref="W47:X47" name="Range5_23_3_16_1"/>
    <protectedRange sqref="AD47:AE47" name="Range6_23_3_16_1"/>
    <protectedRange sqref="AH47:AI47" name="Range7_23_3_16_1"/>
    <protectedRange sqref="AL47:AM47" name="Range8_23_3_16_1"/>
    <protectedRange sqref="AS47:AT47" name="Range9_23_3_16_1"/>
    <protectedRange sqref="BZ47:CM47" name="Range13_32_3_17_1"/>
    <protectedRange sqref="CT47:CU47" name="Range14_32_3_18_1"/>
    <protectedRange sqref="CW47:CX47" name="Range15_32_3_18_1"/>
    <protectedRange sqref="CZ47:DA47" name="Range16_32_3_18_1"/>
    <protectedRange sqref="DC47:DD47" name="Range17_32_3_18_1"/>
    <protectedRange sqref="DF47:DG47" name="Range18_30_3_18_1"/>
    <protectedRange sqref="K37:L37" name="Range2_23_3_15_1"/>
    <protectedRange sqref="O37:P37" name="Range3_23_3_17_1"/>
    <protectedRange sqref="S37:T37" name="Range4_23_3_17_1"/>
    <protectedRange sqref="W37:X37" name="Range5_23_3_17_1"/>
    <protectedRange sqref="AD37:AE37" name="Range6_23_3_17_1"/>
    <protectedRange sqref="AH37:AI37" name="Range7_23_3_17_1"/>
    <protectedRange sqref="AL37:AM37" name="Range8_23_3_17_1"/>
    <protectedRange sqref="AS37:AT37" name="Range9_23_3_17_1"/>
    <protectedRange sqref="AW37:AX37" name="Range10_23_3_16_1"/>
    <protectedRange sqref="BD37 BH37 BF37" name="Range11_23_3_43_1"/>
    <protectedRange sqref="BJ37:BK37" name="Range11_23_3_44_1"/>
    <protectedRange sqref="BN37" name="Range11_23_3_45_1"/>
    <protectedRange sqref="BT37:BU37" name="Range12_23_3_15_1"/>
    <protectedRange sqref="BZ37:CM37" name="Range13_32_3_18_1"/>
    <protectedRange sqref="CT37:CU37" name="Range14_32_3_19_1"/>
    <protectedRange sqref="CW37:CX37" name="Range15_32_3_19_1"/>
    <protectedRange sqref="CZ37:DA37" name="Range16_32_3_19_1"/>
    <protectedRange sqref="DC37:DD37" name="Range17_32_3_19_1"/>
    <protectedRange sqref="DF37:DG37" name="Range18_30_3_19_1"/>
    <protectedRange sqref="K6:L6" name="Range2_23_3_16_1"/>
    <protectedRange sqref="O6:P6" name="Range3_23_3_18_1"/>
    <protectedRange sqref="S6:T6" name="Range4_23_3_18_1"/>
    <protectedRange sqref="W6:X6" name="Range5_23_3_18_1"/>
    <protectedRange sqref="AD6:AE6" name="Range6_23_3_18_1"/>
    <protectedRange sqref="AH6:AI6" name="Range7_23_3_18_1"/>
    <protectedRange sqref="AL6:AM6" name="Range8_23_3_18_1"/>
    <protectedRange sqref="AS6:AT6" name="Range9_23_3_18_1"/>
    <protectedRange sqref="AW6:AX6" name="Range10_23_3_17_1"/>
    <protectedRange sqref="BD6 BH6 BF6" name="Range11_23_3_46_1"/>
    <protectedRange sqref="BJ6:BK6" name="Range11_23_3_47_1"/>
    <protectedRange sqref="BP6 BN6 BR6" name="Range11_23_3_48_1"/>
    <protectedRange sqref="BT6:BU6" name="Range12_23_3_16_1"/>
    <protectedRange sqref="BZ6:CM6" name="Range13_32_3_19_1"/>
    <protectedRange sqref="CT6:CU6" name="Range14_32_3_20_1"/>
    <protectedRange sqref="CW6:CX6" name="Range15_32_3_20_1"/>
    <protectedRange sqref="CZ6:DA6" name="Range16_32_3_20_1"/>
    <protectedRange sqref="DC6:DD6" name="Range17_32_3_20_1"/>
    <protectedRange sqref="DF6:DG6" name="Range18_30_3_20_1"/>
    <protectedRange sqref="K35:L35" name="Range2_23_3_17_1"/>
    <protectedRange sqref="O35:P35" name="Range3_23_3_19_1"/>
    <protectedRange sqref="S35:T35" name="Range4_23_3_19_1"/>
    <protectedRange sqref="W35:X35" name="Range5_23_3_19_1"/>
    <protectedRange sqref="AD35:AE35" name="Range6_23_3_19_1"/>
    <protectedRange sqref="AH35:AI35" name="Range7_23_3_19_1"/>
    <protectedRange sqref="AL35:AM35" name="Range8_23_3_19_1"/>
    <protectedRange sqref="AS35:AT35" name="Range9_23_3_19_1"/>
    <protectedRange sqref="AW35:AX35" name="Range10_23_3_18_1"/>
    <protectedRange sqref="BD35" name="Range11_23_3_49_1"/>
    <protectedRange sqref="BJ35:BK35" name="Range11_23_3_50_1"/>
    <protectedRange sqref="BN35" name="Range11_23_3_51_1"/>
    <protectedRange sqref="BT35:BU35" name="Range12_23_3_17_1"/>
    <protectedRange sqref="BZ35:CM35" name="Range13_32_3_20_1"/>
    <protectedRange sqref="CT35:CU35" name="Range14_32_3_3_1"/>
    <protectedRange sqref="CW35:CX35" name="Range15_32_3_3_1"/>
    <protectedRange sqref="CZ35:DA35" name="Range16_32_3_3_1"/>
    <protectedRange sqref="DC35:DD35" name="Range17_32_3_2_1"/>
    <protectedRange sqref="DF35:DG35" name="Range18_30_3_2_1"/>
    <protectedRange sqref="F45:H45" name="Range1_1_4_1"/>
    <protectedRange sqref="J45" name="Range1_1_5_1"/>
    <protectedRange sqref="K45:L45" name="Range2_1_2_1"/>
    <protectedRange sqref="O45:P45" name="Range3_1_2_1"/>
    <protectedRange sqref="N45" name="Range1_1_6_1"/>
    <protectedRange sqref="R45" name="Range1_1_7_1"/>
    <protectedRange sqref="S45:T45" name="Range4_1_2_1"/>
    <protectedRange sqref="W45:X45" name="Range5_1_2_1"/>
    <protectedRange sqref="V45" name="Range1_1_8_1"/>
    <protectedRange sqref="AC45" name="Range1_1_9_1"/>
    <protectedRange sqref="AD45:AE45" name="Range6_1_2_1"/>
    <protectedRange sqref="AH45:AI45" name="Range7_1_2_1"/>
    <protectedRange sqref="AG45" name="Range1_1_10_1"/>
    <protectedRange sqref="AK45" name="Range1_1_11_1"/>
    <protectedRange sqref="AL45:AM45" name="Range8_1_2_1"/>
    <protectedRange sqref="AS45:AT45" name="Range9_1_2"/>
    <protectedRange sqref="AR45" name="Range1_1_12_1"/>
    <protectedRange sqref="AV45" name="Range1_1_13_1"/>
    <protectedRange sqref="AW45:AX45" name="Range10_1_2"/>
    <protectedRange sqref="BF45 BD45 BH45" name="Range11_1_2_1"/>
    <protectedRange sqref="BC45 BG45 BE45" name="Range1_1_14_1"/>
    <protectedRange sqref="BJ45:BK45" name="Range11_1_3_1"/>
    <protectedRange sqref="BP45 BN45 BR45" name="Range11_1_4_1"/>
    <protectedRange sqref="BM45 BQ45 BO45" name="Range1_1_15_1"/>
    <protectedRange sqref="BT45:BU45" name="Range12_1_2_1"/>
    <protectedRange sqref="BZ45:CM45" name="Range13_1_2_1"/>
    <protectedRange sqref="CT45:CU45" name="Range14_1_2_1"/>
    <protectedRange sqref="CW45:CX45" name="Range15_1_2_1"/>
    <protectedRange sqref="CZ45:DA45" name="Range16_1_2_1"/>
    <protectedRange sqref="DC45:DD45" name="Range17_1_2_1"/>
    <protectedRange sqref="DF45:DG45" name="Range18_1_2_1"/>
    <protectedRange sqref="K19:L19" name="Range2_23_3_18_1"/>
    <protectedRange sqref="O19:P19" name="Range3_23_3_20_1"/>
    <protectedRange sqref="S19:T19" name="Range4_23_3_20_1"/>
    <protectedRange sqref="W19:X19" name="Range5_23_3_21_1"/>
    <protectedRange sqref="AD19:AE19" name="Range6_23_3_20_1"/>
    <protectedRange sqref="AH19:AI19" name="Range7_23_3_20_1"/>
    <protectedRange sqref="AL19:AM19" name="Range8_23_3_20_1"/>
    <protectedRange sqref="AS19:AT19" name="Range9_23_3_20_1"/>
    <protectedRange sqref="AW19:AX19" name="Range10_23_3_19_1"/>
    <protectedRange sqref="BD19 BH19 BF19" name="Range11_23_3_52_1"/>
    <protectedRange sqref="BJ19:BK19" name="Range11_23_3_53_1"/>
    <protectedRange sqref="BP19 BN19 BR19" name="Range11_23_3_54_1"/>
    <protectedRange sqref="BT19:BU19" name="Range12_23_3_18_1"/>
    <protectedRange sqref="BZ19:CM19" name="Range13_32_3_21_1"/>
    <protectedRange sqref="CT19:CU19" name="Range14_32_3_21_1"/>
    <protectedRange sqref="CW19:CX19" name="Range15_32_3_21_1"/>
    <protectedRange sqref="CZ19:DA19" name="Range16_32_3_21_1"/>
    <protectedRange sqref="DC19:DD19" name="Range17_32_3_21_1"/>
    <protectedRange sqref="DF19:DG19" name="Range18_30_3_21_1"/>
    <protectedRange sqref="K49:L49" name="Range2_23_3_19_1"/>
    <protectedRange sqref="O49:P49" name="Range3_23_3_21_1"/>
    <protectedRange sqref="S49:T49" name="Range4_23_3_21_1"/>
    <protectedRange sqref="W49:X49" name="Range5_23_3_20_1"/>
    <protectedRange sqref="AD49:AE49" name="Range6_23_3_21_1"/>
    <protectedRange sqref="AH49:AI49" name="Range7_23_3_21_1"/>
    <protectedRange sqref="AL49:AM49" name="Range8_23_3_21_1"/>
    <protectedRange sqref="AS49:AT49" name="Range9_23_3_21_1"/>
    <protectedRange sqref="AW49:AX49" name="Range10_23_3_20_1"/>
    <protectedRange sqref="BD49 BH49 BF49" name="Range11_23_3_55_1"/>
    <protectedRange sqref="BJ49:BK49" name="Range11_23_3_56_1"/>
    <protectedRange sqref="BP49 BN49 BR49" name="Range11_23_3_57_1"/>
    <protectedRange sqref="BT49:BU49" name="Range12_23_3_19_1"/>
    <protectedRange sqref="BZ49:CM49" name="Range13_32_3_22_1"/>
    <protectedRange sqref="CT49:CU49" name="Range14_32_3_22_1"/>
    <protectedRange sqref="CW49:CX49" name="Range15_32_3_22_1"/>
    <protectedRange sqref="CZ49:DA49" name="Range16_32_3_22_1"/>
    <protectedRange sqref="DC49:DD49" name="Range17_32_3_22_1"/>
    <protectedRange sqref="DF49:DG49" name="Range18_30_3_22_1"/>
    <protectedRange sqref="F32:H32" name="Range1_3_3"/>
    <protectedRange sqref="J32" name="Range1_3_1_1"/>
    <protectedRange sqref="K32:L32" name="Range2_1_3_1"/>
    <protectedRange sqref="O32:P32" name="Range3_1_3_1"/>
    <protectedRange sqref="N32" name="Range1_4_2"/>
    <protectedRange sqref="R32" name="Range1_5_2"/>
    <protectedRange sqref="S32:T32" name="Range4_2_1"/>
    <protectedRange sqref="W32:X32" name="Range5_2_1"/>
    <protectedRange sqref="V32" name="Range1_6_2"/>
    <protectedRange sqref="AC32" name="Range1_7_2"/>
    <protectedRange sqref="AD32:AE32" name="Range6_2_1"/>
    <protectedRange sqref="AH32:AI32" name="Range7_2_1"/>
    <protectedRange sqref="AG32" name="Range1_8_2"/>
    <protectedRange sqref="AK32" name="Range1_9_2"/>
    <protectedRange sqref="AL32:AM32" name="Range8_2_1"/>
    <protectedRange sqref="AS32:AT32" name="Range9_2_1"/>
    <protectedRange sqref="AR32" name="Range1_10_2"/>
    <protectedRange sqref="AV32" name="Range1_11_1_1"/>
    <protectedRange sqref="AW32:AX32" name="Range10_3_1"/>
    <protectedRange sqref="BF32 BD32 BH32" name="Range11_3_1"/>
    <protectedRange sqref="BC32 BG32 BE32" name="Range1_12_2_1"/>
    <protectedRange sqref="BJ32:BK32" name="Range11_1_5_1"/>
    <protectedRange sqref="BP32 BN32 BR32" name="Range11_2_2_1"/>
    <protectedRange sqref="BM32 BQ32 BO32" name="Range1_13_1_1"/>
    <protectedRange sqref="BT32:BU32" name="Range12_3_1"/>
    <protectedRange sqref="BZ32:CM32" name="Range13_2_1"/>
    <protectedRange sqref="CT32:CU32" name="Range14_2_1"/>
    <protectedRange sqref="CW32:CX32" name="Range15_2_1"/>
    <protectedRange sqref="CZ32:DA32" name="Range16_2_1"/>
    <protectedRange sqref="DC32:DD32" name="Range17_2_1"/>
    <protectedRange sqref="DF32:DG32" name="Range18_2_1"/>
    <protectedRange sqref="F23:H23" name="Range1_14_1"/>
    <protectedRange sqref="J23" name="Range1_1_16_1"/>
    <protectedRange sqref="K23:L23" name="Range2_2_1"/>
    <protectedRange sqref="O23:P23" name="Range3_2_1"/>
    <protectedRange sqref="N23" name="Range1_2_1_2"/>
    <protectedRange sqref="R23" name="Range1_3_2_1"/>
    <protectedRange sqref="S23:T23" name="Range4_3_1"/>
    <protectedRange sqref="W23:X23" name="Range5_3_1"/>
    <protectedRange sqref="V23" name="Range1_4_1_1"/>
    <protectedRange sqref="AC23" name="Range1_5_1_1"/>
    <protectedRange sqref="AD23:AE23" name="Range6_3_1"/>
    <protectedRange sqref="AH23:AI23" name="Range7_3_1"/>
    <protectedRange sqref="AG23" name="Range1_6_1_1"/>
    <protectedRange sqref="AK23" name="Range1_7_1_1"/>
    <protectedRange sqref="AL23:AM23" name="Range8_3_1"/>
    <protectedRange sqref="AS23:AT23" name="Range9_3_1"/>
    <protectedRange sqref="AR23" name="Range1_8_1_1"/>
    <protectedRange sqref="AV23" name="Range1_9_1_1"/>
    <protectedRange sqref="AW23:AX23" name="Range10_5_1"/>
    <protectedRange sqref="BF23 BD23 BH23" name="Range11_4_1"/>
    <protectedRange sqref="BC23 BG23 BE23" name="Range1_10_1_1"/>
    <protectedRange sqref="BJ23:BK23" name="Range11_23_3_58_1"/>
    <protectedRange sqref="BP23 BN23 BR23" name="Range11_1_6_1"/>
    <protectedRange sqref="BM23 BQ23 BO23" name="Range1_11_2_1"/>
    <protectedRange sqref="BT23:BU23" name="Range12_5_1"/>
    <protectedRange sqref="BZ23:CM23" name="Range13_3_1"/>
    <protectedRange sqref="CT23:CU23" name="Range14_32_3_23_1"/>
    <protectedRange sqref="CW23:CX23" name="Range15_32_3_23_1"/>
    <protectedRange sqref="CZ23:DA23" name="Range16_32_3_23_1"/>
    <protectedRange sqref="DC23:DD23" name="Range17_32_3_23_1"/>
    <protectedRange sqref="DF23:DG23" name="Range18_30_3_23_1"/>
    <protectedRange sqref="K42:L42" name="Range2_23_3_20_1"/>
    <protectedRange sqref="O42:P42" name="Range3_23_3_22_1"/>
    <protectedRange sqref="S42:T42" name="Range4_23_3_22_1"/>
    <protectedRange sqref="W42:X42" name="Range5_23_3_22_1"/>
    <protectedRange sqref="AD42:AE42" name="Range6_23_3_22_1"/>
    <protectedRange sqref="AH42:AI42" name="Range7_23_3_22_1"/>
    <protectedRange sqref="AL42:AM42" name="Range8_23_3_22_1"/>
    <protectedRange sqref="AS42:AT42" name="Range9_23_3_22_1"/>
    <protectedRange sqref="AW42:AX42" name="Range10_23_3_21_1"/>
    <protectedRange sqref="BD42 BH42 BF42" name="Range11_23_3_59_1"/>
    <protectedRange sqref="BJ42:BK42" name="Range11_23_3_60_1"/>
    <protectedRange sqref="BP42 BN42 BR42" name="Range11_23_3_61_1"/>
    <protectedRange sqref="BT42:BU42" name="Range12_23_3_20_1"/>
    <protectedRange sqref="BZ42:CM42" name="Range13_32_3_23_1"/>
    <protectedRange sqref="CT42:CU42" name="Range14_32_3_24_1"/>
    <protectedRange sqref="CW42:CX42" name="Range15_32_3_24_1"/>
    <protectedRange sqref="CZ42:DA42" name="Range16_32_3_24_1"/>
    <protectedRange sqref="DC42:DD42" name="Range17_32_3_24_1"/>
    <protectedRange sqref="DF42:DG42" name="Range18_30_3_24_1"/>
    <protectedRange sqref="F24:H24" name="Range1_30_3_2_2"/>
    <protectedRange sqref="J24" name="Range1_30_3_3_1"/>
    <protectedRange sqref="K24:L24" name="Range2_23_3_2_1"/>
    <protectedRange sqref="O24:P24" name="Range3_23_3_2_1"/>
    <protectedRange sqref="N24" name="Range1_30_3_4_1"/>
    <protectedRange sqref="R24" name="Range1_30_3_5_1"/>
    <protectedRange sqref="S24:T24" name="Range4_23_3_2_1"/>
    <protectedRange sqref="W24:X24" name="Range5_23_3_2_1"/>
    <protectedRange sqref="V24" name="Range1_30_3_6_1"/>
    <protectedRange sqref="AC24" name="Range1_30_3_8_1"/>
    <protectedRange sqref="AD24:AE24" name="Range6_23_3_3_1"/>
    <protectedRange sqref="AH24:AI24" name="Range7_23_3_2_1"/>
    <protectedRange sqref="AG24" name="Range1_30_3_9_1"/>
    <protectedRange sqref="AK24" name="Range1_30_3_10_1"/>
    <protectedRange sqref="AL24:AM24" name="Range8_23_3_2_1"/>
    <protectedRange sqref="AS24:AT24" name="Range9_23_3_2_1"/>
    <protectedRange sqref="AR24" name="Range1_30_3_11_1"/>
    <protectedRange sqref="AV24" name="Range1_30_3_12_1"/>
    <protectedRange sqref="AW24:AX24" name="Range10_23_3_2_1"/>
    <protectedRange sqref="BD24 BH24 BF24" name="Range11_23_3_2_1"/>
    <protectedRange sqref="BC24 BG24 BE24" name="Range1_30_3_13_1"/>
    <protectedRange sqref="BJ24:BK24" name="Range11_23_3_3_1"/>
    <protectedRange sqref="BP24 BN24 BR24" name="Range11_23_3_4_1"/>
    <protectedRange sqref="BM24 BQ24 BO24" name="Range1_30_3_14_1"/>
    <protectedRange sqref="BT24:BU24" name="Range12_23_3_2_1"/>
    <protectedRange sqref="BZ24:CM24" name="Range13_32_3_2_1"/>
    <protectedRange sqref="CT24:CU24" name="Range14_32_3_2_1"/>
    <protectedRange sqref="CW24:CX24" name="Range15_32_3_2_1"/>
    <protectedRange sqref="CZ24:DA24" name="Range16_32_3_2_1"/>
    <protectedRange sqref="DC24:DD24" name="Range17_32_3_3_1"/>
    <protectedRange sqref="DF24:DG24" name="Range18_30_3_3_1"/>
    <protectedRange sqref="DI24:DJ24" name="Range19_31_3_5_1"/>
    <protectedRange sqref="F52:H52" name="Range1_30_3_1"/>
    <protectedRange sqref="J52" name="Range1_30_3_1_3"/>
    <protectedRange sqref="K52:L52" name="Range2_23_3_1"/>
    <protectedRange sqref="N52" name="Range1_30_3_2"/>
    <protectedRange sqref="R52" name="Range1_30_3_3"/>
    <protectedRange sqref="S52:T52" name="Range4_23_3_1"/>
    <protectedRange sqref="W52:X52" name="Range5_23_3_1"/>
    <protectedRange sqref="V52" name="Range1_30_3_4"/>
    <protectedRange sqref="AD52:AE52" name="Range6_23_3_1"/>
    <protectedRange sqref="AH52:AI52" name="Range7_23_3_1"/>
    <protectedRange sqref="AK52 AG52" name="Range1_30_3_6"/>
    <protectedRange sqref="AL52:AM52" name="Range8_23_3_1"/>
    <protectedRange sqref="AS52:AT52" name="Range9_23_3_1"/>
    <protectedRange sqref="AR52" name="Range1_30_3_7"/>
    <protectedRange sqref="BD52 BJ52:BK52 BH52 BF52" name="Range11_23_3_1"/>
    <protectedRange sqref="BC52 AV52 BG52 BE52" name="Range1_30_3_8"/>
    <protectedRange sqref="AW52:AX52" name="Range10_23_3_1"/>
    <protectedRange sqref="BP52 BN52 BR52" name="Range11_23_3_1_2"/>
    <protectedRange sqref="BM52 BQ52 BO52" name="Range1_30_3_9"/>
    <protectedRange sqref="BT52:BU52" name="Range12_23_3_1"/>
    <protectedRange sqref="BZ52:CM52" name="Range13_32_3_1"/>
    <protectedRange sqref="CW52:CX52" name="Range15_32_3_1"/>
    <protectedRange sqref="CT52:CU52" name="Range14_32_3_1"/>
    <protectedRange sqref="CZ52:DA52" name="Range16_32_3_1"/>
    <protectedRange sqref="DC52:DD52" name="Range17_32_3_1"/>
    <protectedRange sqref="DF52:DG52" name="Range18_30_3_1"/>
    <protectedRange sqref="DI52:DJ52" name="Range19_31_3_1"/>
  </protectedRanges>
  <mergeCells count="47">
    <mergeCell ref="A1:DW1"/>
    <mergeCell ref="DU2:DU3"/>
    <mergeCell ref="DV2:DW2"/>
    <mergeCell ref="DI2:DK2"/>
    <mergeCell ref="DL2:DN2"/>
    <mergeCell ref="DP2:DQ2"/>
    <mergeCell ref="DR2:DR3"/>
    <mergeCell ref="DS2:DS3"/>
    <mergeCell ref="DT2:DT3"/>
    <mergeCell ref="DF2:DH2"/>
    <mergeCell ref="CH2:CI2"/>
    <mergeCell ref="CJ2:CK2"/>
    <mergeCell ref="CL2:CM2"/>
    <mergeCell ref="CN2:CN3"/>
    <mergeCell ref="CO2:CO3"/>
    <mergeCell ref="CP2:CP3"/>
    <mergeCell ref="CQ2:CS2"/>
    <mergeCell ref="CT2:CV2"/>
    <mergeCell ref="CW2:CY2"/>
    <mergeCell ref="CZ2:DB2"/>
    <mergeCell ref="DC2:DE2"/>
    <mergeCell ref="CF2:CG2"/>
    <mergeCell ref="AK2:AN2"/>
    <mergeCell ref="AO2:AQ2"/>
    <mergeCell ref="AR2:AU2"/>
    <mergeCell ref="AV2:AY2"/>
    <mergeCell ref="AZ2:BB2"/>
    <mergeCell ref="BC2:BL2"/>
    <mergeCell ref="BM2:BV2"/>
    <mergeCell ref="BW2:BY2"/>
    <mergeCell ref="BZ2:CA2"/>
    <mergeCell ref="CB2:CC2"/>
    <mergeCell ref="CD2:CE2"/>
    <mergeCell ref="A54:E54"/>
    <mergeCell ref="AG2:AJ2"/>
    <mergeCell ref="A2:A3"/>
    <mergeCell ref="C2:C3"/>
    <mergeCell ref="D2:D3"/>
    <mergeCell ref="E2:E3"/>
    <mergeCell ref="F2:I2"/>
    <mergeCell ref="J2:M2"/>
    <mergeCell ref="N2:Q2"/>
    <mergeCell ref="R2:U2"/>
    <mergeCell ref="V2:Y2"/>
    <mergeCell ref="Z2:AB2"/>
    <mergeCell ref="AC2:AF2"/>
    <mergeCell ref="B2:B3"/>
  </mergeCells>
  <conditionalFormatting sqref="DT4:DU53">
    <cfRule type="cellIs" dxfId="46" priority="874" stopIfTrue="1" operator="notEqual">
      <formula>0</formula>
    </cfRule>
  </conditionalFormatting>
  <conditionalFormatting sqref="DT4:DU53">
    <cfRule type="cellIs" dxfId="45" priority="873" stopIfTrue="1" operator="notEqual">
      <formula>0</formula>
    </cfRule>
  </conditionalFormatting>
  <conditionalFormatting sqref="DP4:DP53 DV4:DV53">
    <cfRule type="cellIs" dxfId="44" priority="870" stopIfTrue="1" operator="equal">
      <formula>0</formula>
    </cfRule>
    <cfRule type="cellIs" dxfId="43" priority="872" stopIfTrue="1" operator="equal">
      <formula>0</formula>
    </cfRule>
  </conditionalFormatting>
  <conditionalFormatting sqref="DQ4:DQ53 DW4:DW53">
    <cfRule type="cellIs" dxfId="42" priority="871" stopIfTrue="1" operator="equal">
      <formula>0</formula>
    </cfRule>
  </conditionalFormatting>
  <conditionalFormatting sqref="BI4:BI53 BL4:BL53">
    <cfRule type="duplicateValues" dxfId="41" priority="1058" stopIfTrue="1"/>
  </conditionalFormatting>
  <conditionalFormatting sqref="BS4:BS53 BV4:BV53">
    <cfRule type="duplicateValues" dxfId="40" priority="1060" stopIfTrue="1"/>
  </conditionalFormatting>
  <conditionalFormatting sqref="BV4:BV53">
    <cfRule type="duplicateValues" dxfId="39" priority="1062" stopIfTrue="1"/>
  </conditionalFormatting>
  <conditionalFormatting sqref="BL4:BL53">
    <cfRule type="duplicateValues" dxfId="38" priority="1063" stopIfTrue="1"/>
  </conditionalFormatting>
  <conditionalFormatting sqref="DR4:DS53">
    <cfRule type="duplicateValues" dxfId="37" priority="1064" stopIfTrue="1"/>
  </conditionalFormatting>
  <conditionalFormatting sqref="BL52 BI52">
    <cfRule type="duplicateValues" dxfId="36" priority="10" stopIfTrue="1"/>
  </conditionalFormatting>
  <conditionalFormatting sqref="BL52">
    <cfRule type="duplicateValues" dxfId="34" priority="9" stopIfTrue="1"/>
  </conditionalFormatting>
  <conditionalFormatting sqref="BV52 BS52">
    <cfRule type="duplicateValues" dxfId="32" priority="8" stopIfTrue="1"/>
  </conditionalFormatting>
  <conditionalFormatting sqref="BV52">
    <cfRule type="duplicateValues" dxfId="30" priority="7" stopIfTrue="1"/>
  </conditionalFormatting>
  <conditionalFormatting sqref="DT52:DU52">
    <cfRule type="cellIs" dxfId="28" priority="6" stopIfTrue="1" operator="notEqual">
      <formula>0</formula>
    </cfRule>
  </conditionalFormatting>
  <conditionalFormatting sqref="DT52:DU52">
    <cfRule type="cellIs" dxfId="26" priority="5" stopIfTrue="1" operator="notEqual">
      <formula>0</formula>
    </cfRule>
  </conditionalFormatting>
  <conditionalFormatting sqref="DP52 DV52">
    <cfRule type="cellIs" dxfId="24" priority="3" stopIfTrue="1" operator="equal">
      <formula>0</formula>
    </cfRule>
    <cfRule type="cellIs" dxfId="23" priority="4" stopIfTrue="1" operator="equal">
      <formula>0</formula>
    </cfRule>
  </conditionalFormatting>
  <conditionalFormatting sqref="DQ52 DW52">
    <cfRule type="cellIs" dxfId="20" priority="2" stopIfTrue="1" operator="equal">
      <formula>0</formula>
    </cfRule>
  </conditionalFormatting>
  <conditionalFormatting sqref="DR52:DS52">
    <cfRule type="duplicateValues" dxfId="18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2020-10-13T10:54:25Z</dcterms:modified>
</cp:coreProperties>
</file>